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updateLinks="always"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91B1BC13-A82A-F24C-AD3C-EAA67D7E4530}" xr6:coauthVersionLast="47" xr6:coauthVersionMax="47" xr10:uidLastSave="{00000000-0000-0000-0000-000000000000}"/>
  <bookViews>
    <workbookView xWindow="0" yWindow="740" windowWidth="30240" windowHeight="18900" xr2:uid="{F010E876-4F6C-EC43-BDFA-EE51D7EC1CB8}"/>
  </bookViews>
  <sheets>
    <sheet name="はじめに・利用規約" sheetId="4" r:id="rId1"/>
    <sheet name="データ管理" sheetId="3" r:id="rId2"/>
    <sheet name="施工体系図（一覧）" sheetId="1" r:id="rId3"/>
    <sheet name="施工体系図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8" i="2" l="1"/>
  <c r="AM47" i="2"/>
  <c r="AM46" i="2"/>
  <c r="AM45" i="2"/>
  <c r="AM44" i="2"/>
  <c r="AM43" i="2"/>
  <c r="AM41" i="2"/>
  <c r="AM40" i="2"/>
  <c r="AH39" i="2"/>
  <c r="AK37" i="2"/>
  <c r="AM36" i="2"/>
  <c r="AM35" i="2"/>
  <c r="AM34" i="2"/>
  <c r="AM33" i="2"/>
  <c r="AM32" i="2"/>
  <c r="AM30" i="2"/>
  <c r="AM29" i="2"/>
  <c r="AH28" i="2"/>
  <c r="AK26" i="2"/>
  <c r="AM25" i="2"/>
  <c r="AM24" i="2"/>
  <c r="AM23" i="2"/>
  <c r="AM22" i="2"/>
  <c r="AM21" i="2"/>
  <c r="AM19" i="2"/>
  <c r="AM18" i="2"/>
  <c r="AH17" i="2"/>
  <c r="AK15" i="2"/>
  <c r="AM14" i="2"/>
  <c r="AM13" i="2"/>
  <c r="AM12" i="2"/>
  <c r="AM11" i="2"/>
  <c r="AM10" i="2"/>
  <c r="AM8" i="2"/>
  <c r="AM7" i="2"/>
  <c r="AH6" i="2"/>
  <c r="AC48" i="2"/>
  <c r="AE47" i="2"/>
  <c r="AE46" i="2"/>
  <c r="AE45" i="2"/>
  <c r="AE44" i="2"/>
  <c r="AE43" i="2"/>
  <c r="AE41" i="2"/>
  <c r="AE40" i="2"/>
  <c r="Z39" i="2"/>
  <c r="AC37" i="2"/>
  <c r="AE36" i="2"/>
  <c r="AE35" i="2"/>
  <c r="AE34" i="2"/>
  <c r="AE33" i="2"/>
  <c r="AE32" i="2"/>
  <c r="AE30" i="2"/>
  <c r="AE29" i="2"/>
  <c r="Z28" i="2"/>
  <c r="AC26" i="2"/>
  <c r="AE25" i="2"/>
  <c r="AE24" i="2"/>
  <c r="AE23" i="2"/>
  <c r="AE22" i="2"/>
  <c r="AE21" i="2"/>
  <c r="AE19" i="2"/>
  <c r="AE18" i="2"/>
  <c r="Z17" i="2"/>
  <c r="AC15" i="2"/>
  <c r="AE14" i="2"/>
  <c r="AE13" i="2"/>
  <c r="AE12" i="2"/>
  <c r="AE11" i="2"/>
  <c r="AE10" i="2"/>
  <c r="AE8" i="2"/>
  <c r="AE7" i="2"/>
  <c r="Z6" i="2"/>
  <c r="U48" i="2"/>
  <c r="W47" i="2"/>
  <c r="W46" i="2"/>
  <c r="W45" i="2"/>
  <c r="W44" i="2"/>
  <c r="W43" i="2"/>
  <c r="W41" i="2"/>
  <c r="W40" i="2"/>
  <c r="R39" i="2"/>
  <c r="U37" i="2"/>
  <c r="W36" i="2"/>
  <c r="W35" i="2"/>
  <c r="W34" i="2"/>
  <c r="W33" i="2"/>
  <c r="W32" i="2"/>
  <c r="W30" i="2"/>
  <c r="W29" i="2"/>
  <c r="R28" i="2"/>
  <c r="U26" i="2"/>
  <c r="W25" i="2"/>
  <c r="W24" i="2"/>
  <c r="W23" i="2"/>
  <c r="W22" i="2"/>
  <c r="W21" i="2"/>
  <c r="W19" i="2"/>
  <c r="W18" i="2"/>
  <c r="R17" i="2"/>
  <c r="U15" i="2"/>
  <c r="W14" i="2"/>
  <c r="W13" i="2"/>
  <c r="W12" i="2"/>
  <c r="W11" i="2"/>
  <c r="W10" i="2"/>
  <c r="W8" i="2"/>
  <c r="W7" i="2"/>
  <c r="R6" i="2"/>
  <c r="M26" i="2"/>
  <c r="O25" i="2"/>
  <c r="O24" i="2"/>
  <c r="O23" i="2"/>
  <c r="O22" i="2"/>
  <c r="O21" i="2"/>
  <c r="O19" i="2"/>
  <c r="O18" i="2"/>
  <c r="J17" i="2"/>
  <c r="M48" i="2"/>
  <c r="O47" i="2"/>
  <c r="O46" i="2"/>
  <c r="O45" i="2"/>
  <c r="O44" i="2"/>
  <c r="O43" i="2"/>
  <c r="O41" i="2"/>
  <c r="O40" i="2"/>
  <c r="J39" i="2"/>
  <c r="M37" i="2"/>
  <c r="O36" i="2"/>
  <c r="O35" i="2"/>
  <c r="O34" i="2"/>
  <c r="O33" i="2"/>
  <c r="O32" i="2"/>
  <c r="O30" i="2"/>
  <c r="O29" i="2"/>
  <c r="J28" i="2"/>
  <c r="M15" i="2"/>
  <c r="J6" i="2"/>
  <c r="O14" i="2"/>
  <c r="O13" i="2"/>
  <c r="O12" i="2"/>
  <c r="O11" i="2"/>
  <c r="O10" i="2"/>
  <c r="O8" i="2"/>
  <c r="O7" i="2"/>
  <c r="G13" i="2"/>
  <c r="C20" i="2"/>
  <c r="C19" i="2"/>
  <c r="C8" i="2"/>
  <c r="C9" i="2"/>
  <c r="C10" i="2"/>
  <c r="C11" i="2"/>
  <c r="C12" i="2"/>
  <c r="C13" i="2"/>
  <c r="C4" i="2"/>
  <c r="C16" i="2"/>
  <c r="C7" i="2"/>
  <c r="C6" i="2"/>
  <c r="M4" i="2"/>
  <c r="M3" i="2"/>
  <c r="C3" i="2"/>
  <c r="D17" i="1"/>
  <c r="E17" i="1"/>
  <c r="F17" i="1"/>
  <c r="G17" i="1"/>
  <c r="H17" i="1"/>
  <c r="I17" i="1"/>
  <c r="J17" i="1"/>
  <c r="K17" i="1"/>
  <c r="L17" i="1"/>
  <c r="M17" i="1"/>
  <c r="D18" i="1"/>
  <c r="E18" i="1"/>
  <c r="F18" i="1"/>
  <c r="G18" i="1"/>
  <c r="H18" i="1"/>
  <c r="I18" i="1"/>
  <c r="J18" i="1"/>
  <c r="K18" i="1"/>
  <c r="L18" i="1"/>
  <c r="M18" i="1"/>
  <c r="D19" i="1"/>
  <c r="E19" i="1"/>
  <c r="F19" i="1"/>
  <c r="G19" i="1"/>
  <c r="H19" i="1"/>
  <c r="I19" i="1"/>
  <c r="J19" i="1"/>
  <c r="K19" i="1"/>
  <c r="L19" i="1"/>
  <c r="M19" i="1"/>
  <c r="D20" i="1"/>
  <c r="E20" i="1"/>
  <c r="F20" i="1"/>
  <c r="G20" i="1"/>
  <c r="H20" i="1"/>
  <c r="I20" i="1"/>
  <c r="J20" i="1"/>
  <c r="K20" i="1"/>
  <c r="L20" i="1"/>
  <c r="M20" i="1"/>
  <c r="D21" i="1"/>
  <c r="E21" i="1"/>
  <c r="F21" i="1"/>
  <c r="G21" i="1"/>
  <c r="H21" i="1"/>
  <c r="I21" i="1"/>
  <c r="J21" i="1"/>
  <c r="K21" i="1"/>
  <c r="L21" i="1"/>
  <c r="M21" i="1"/>
  <c r="D22" i="1"/>
  <c r="E22" i="1"/>
  <c r="F22" i="1"/>
  <c r="G22" i="1"/>
  <c r="H22" i="1"/>
  <c r="I22" i="1"/>
  <c r="J22" i="1"/>
  <c r="K22" i="1"/>
  <c r="L22" i="1"/>
  <c r="M22" i="1"/>
  <c r="D23" i="1"/>
  <c r="E23" i="1"/>
  <c r="F23" i="1"/>
  <c r="G23" i="1"/>
  <c r="H23" i="1"/>
  <c r="I23" i="1"/>
  <c r="J23" i="1"/>
  <c r="K23" i="1"/>
  <c r="L23" i="1"/>
  <c r="M23" i="1"/>
  <c r="D24" i="1"/>
  <c r="E24" i="1"/>
  <c r="F24" i="1"/>
  <c r="G24" i="1"/>
  <c r="H24" i="1"/>
  <c r="I24" i="1"/>
  <c r="J24" i="1"/>
  <c r="K24" i="1"/>
  <c r="L24" i="1"/>
  <c r="M24" i="1"/>
  <c r="D25" i="1"/>
  <c r="E25" i="1"/>
  <c r="F25" i="1"/>
  <c r="G25" i="1"/>
  <c r="H25" i="1"/>
  <c r="I25" i="1"/>
  <c r="J25" i="1"/>
  <c r="K25" i="1"/>
  <c r="L25" i="1"/>
  <c r="M25" i="1"/>
  <c r="D26" i="1"/>
  <c r="E26" i="1"/>
  <c r="F26" i="1"/>
  <c r="G26" i="1"/>
  <c r="H26" i="1"/>
  <c r="I26" i="1"/>
  <c r="J26" i="1"/>
  <c r="K26" i="1"/>
  <c r="L26" i="1"/>
  <c r="M26" i="1"/>
  <c r="D27" i="1"/>
  <c r="E27" i="1"/>
  <c r="F27" i="1"/>
  <c r="G27" i="1"/>
  <c r="H27" i="1"/>
  <c r="I27" i="1"/>
  <c r="J27" i="1"/>
  <c r="K27" i="1"/>
  <c r="L27" i="1"/>
  <c r="M27" i="1"/>
  <c r="D28" i="1"/>
  <c r="E28" i="1"/>
  <c r="F28" i="1"/>
  <c r="G28" i="1"/>
  <c r="H28" i="1"/>
  <c r="I28" i="1"/>
  <c r="J28" i="1"/>
  <c r="K28" i="1"/>
  <c r="L28" i="1"/>
  <c r="M28" i="1"/>
  <c r="D29" i="1"/>
  <c r="E29" i="1"/>
  <c r="F29" i="1"/>
  <c r="G29" i="1"/>
  <c r="H29" i="1"/>
  <c r="I29" i="1"/>
  <c r="J29" i="1"/>
  <c r="K29" i="1"/>
  <c r="L29" i="1"/>
  <c r="M29" i="1"/>
  <c r="D30" i="1"/>
  <c r="E30" i="1"/>
  <c r="F30" i="1"/>
  <c r="G30" i="1"/>
  <c r="H30" i="1"/>
  <c r="I30" i="1"/>
  <c r="J30" i="1"/>
  <c r="K30" i="1"/>
  <c r="L30" i="1"/>
  <c r="M30" i="1"/>
  <c r="D31" i="1"/>
  <c r="E31" i="1"/>
  <c r="F31" i="1"/>
  <c r="G31" i="1"/>
  <c r="H31" i="1"/>
  <c r="I31" i="1"/>
  <c r="J31" i="1"/>
  <c r="K31" i="1"/>
  <c r="L31" i="1"/>
  <c r="M31" i="1"/>
  <c r="D32" i="1"/>
  <c r="E32" i="1"/>
  <c r="F32" i="1"/>
  <c r="G32" i="1"/>
  <c r="H32" i="1"/>
  <c r="I32" i="1"/>
  <c r="J32" i="1"/>
  <c r="K32" i="1"/>
  <c r="L32" i="1"/>
  <c r="M32" i="1"/>
  <c r="D33" i="1"/>
  <c r="E33" i="1"/>
  <c r="F33" i="1"/>
  <c r="G33" i="1"/>
  <c r="H33" i="1"/>
  <c r="I33" i="1"/>
  <c r="J33" i="1"/>
  <c r="K33" i="1"/>
  <c r="L33" i="1"/>
  <c r="M33" i="1"/>
  <c r="D34" i="1"/>
  <c r="E34" i="1"/>
  <c r="F34" i="1"/>
  <c r="G34" i="1"/>
  <c r="H34" i="1"/>
  <c r="I34" i="1"/>
  <c r="J34" i="1"/>
  <c r="K34" i="1"/>
  <c r="L34" i="1"/>
  <c r="M34" i="1"/>
  <c r="D35" i="1"/>
  <c r="E35" i="1"/>
  <c r="F35" i="1"/>
  <c r="G35" i="1"/>
  <c r="H35" i="1"/>
  <c r="I35" i="1"/>
  <c r="J35" i="1"/>
  <c r="K35" i="1"/>
  <c r="L35" i="1"/>
  <c r="M35" i="1"/>
  <c r="D36" i="1"/>
  <c r="E36" i="1"/>
  <c r="F36" i="1"/>
  <c r="G36" i="1"/>
  <c r="H36" i="1"/>
  <c r="I36" i="1"/>
  <c r="J36" i="1"/>
  <c r="K36" i="1"/>
  <c r="L36" i="1"/>
  <c r="M36" i="1"/>
  <c r="D37" i="1"/>
  <c r="E37" i="1"/>
  <c r="F37" i="1"/>
  <c r="G37" i="1"/>
  <c r="H37" i="1"/>
  <c r="I37" i="1"/>
  <c r="J37" i="1"/>
  <c r="K37" i="1"/>
  <c r="L37" i="1"/>
  <c r="M37" i="1"/>
  <c r="D38" i="1"/>
  <c r="E38" i="1"/>
  <c r="F38" i="1"/>
  <c r="G38" i="1"/>
  <c r="H38" i="1"/>
  <c r="I38" i="1"/>
  <c r="J38" i="1"/>
  <c r="K38" i="1"/>
  <c r="L38" i="1"/>
  <c r="M38" i="1"/>
  <c r="D39" i="1"/>
  <c r="E39" i="1"/>
  <c r="F39" i="1"/>
  <c r="G39" i="1"/>
  <c r="H39" i="1"/>
  <c r="I39" i="1"/>
  <c r="J39" i="1"/>
  <c r="K39" i="1"/>
  <c r="L39" i="1"/>
  <c r="M39" i="1"/>
  <c r="D40" i="1"/>
  <c r="E40" i="1"/>
  <c r="F40" i="1"/>
  <c r="G40" i="1"/>
  <c r="H40" i="1"/>
  <c r="I40" i="1"/>
  <c r="J40" i="1"/>
  <c r="K40" i="1"/>
  <c r="L40" i="1"/>
  <c r="M40" i="1"/>
  <c r="D41" i="1"/>
  <c r="E41" i="1"/>
  <c r="F41" i="1"/>
  <c r="G41" i="1"/>
  <c r="H41" i="1"/>
  <c r="I41" i="1"/>
  <c r="J41" i="1"/>
  <c r="K41" i="1"/>
  <c r="L41" i="1"/>
  <c r="M41" i="1"/>
  <c r="D42" i="1"/>
  <c r="E42" i="1"/>
  <c r="F42" i="1"/>
  <c r="G42" i="1"/>
  <c r="H42" i="1"/>
  <c r="I42" i="1"/>
  <c r="J42" i="1"/>
  <c r="K42" i="1"/>
  <c r="L42" i="1"/>
  <c r="M42" i="1"/>
  <c r="D43" i="1"/>
  <c r="E43" i="1"/>
  <c r="F43" i="1"/>
  <c r="G43" i="1"/>
  <c r="H43" i="1"/>
  <c r="I43" i="1"/>
  <c r="J43" i="1"/>
  <c r="K43" i="1"/>
  <c r="L43" i="1"/>
  <c r="M43" i="1"/>
  <c r="D44" i="1"/>
  <c r="E44" i="1"/>
  <c r="F44" i="1"/>
  <c r="G44" i="1"/>
  <c r="H44" i="1"/>
  <c r="I44" i="1"/>
  <c r="J44" i="1"/>
  <c r="K44" i="1"/>
  <c r="L44" i="1"/>
  <c r="M44" i="1"/>
  <c r="D45" i="1"/>
  <c r="E45" i="1"/>
  <c r="F45" i="1"/>
  <c r="G45" i="1"/>
  <c r="H45" i="1"/>
  <c r="I45" i="1"/>
  <c r="J45" i="1"/>
  <c r="K45" i="1"/>
  <c r="L45" i="1"/>
  <c r="M45" i="1"/>
  <c r="D46" i="1"/>
  <c r="E46" i="1"/>
  <c r="F46" i="1"/>
  <c r="G46" i="1"/>
  <c r="H46" i="1"/>
  <c r="I46" i="1"/>
  <c r="J46" i="1"/>
  <c r="K46" i="1"/>
  <c r="L46" i="1"/>
  <c r="M46" i="1"/>
  <c r="D47" i="1"/>
  <c r="E47" i="1"/>
  <c r="F47" i="1"/>
  <c r="G47" i="1"/>
  <c r="H47" i="1"/>
  <c r="I47" i="1"/>
  <c r="J47" i="1"/>
  <c r="K47" i="1"/>
  <c r="L47" i="1"/>
  <c r="M47" i="1"/>
  <c r="D48" i="1"/>
  <c r="E48" i="1"/>
  <c r="F48" i="1"/>
  <c r="G48" i="1"/>
  <c r="H48" i="1"/>
  <c r="I48" i="1"/>
  <c r="J48" i="1"/>
  <c r="K48" i="1"/>
  <c r="L48" i="1"/>
  <c r="M48" i="1"/>
  <c r="D49" i="1"/>
  <c r="E49" i="1"/>
  <c r="F49" i="1"/>
  <c r="G49" i="1"/>
  <c r="H49" i="1"/>
  <c r="I49" i="1"/>
  <c r="J49" i="1"/>
  <c r="K49" i="1"/>
  <c r="L49" i="1"/>
  <c r="M49" i="1"/>
  <c r="D50" i="1"/>
  <c r="E50" i="1"/>
  <c r="F50" i="1"/>
  <c r="G50" i="1"/>
  <c r="H50" i="1"/>
  <c r="I50" i="1"/>
  <c r="J50" i="1"/>
  <c r="K50" i="1"/>
  <c r="L50" i="1"/>
  <c r="M50" i="1"/>
  <c r="D51" i="1"/>
  <c r="E51" i="1"/>
  <c r="F51" i="1"/>
  <c r="G51" i="1"/>
  <c r="H51" i="1"/>
  <c r="I51" i="1"/>
  <c r="J51" i="1"/>
  <c r="K51" i="1"/>
  <c r="L51" i="1"/>
  <c r="M51" i="1"/>
  <c r="E16" i="1"/>
  <c r="F16" i="1"/>
  <c r="G16" i="1"/>
  <c r="H16" i="1"/>
  <c r="I16" i="1"/>
  <c r="J16" i="1"/>
  <c r="K16" i="1"/>
  <c r="L16" i="1"/>
  <c r="M16" i="1"/>
  <c r="D16" i="1"/>
  <c r="L8" i="1"/>
  <c r="L9" i="1"/>
  <c r="L10" i="1"/>
  <c r="L11" i="1"/>
  <c r="L7" i="1"/>
  <c r="L4" i="1"/>
  <c r="L3" i="1"/>
  <c r="D7" i="1"/>
  <c r="D8" i="1"/>
  <c r="D9" i="1"/>
  <c r="D10" i="1"/>
  <c r="D11" i="1"/>
  <c r="D12" i="1"/>
  <c r="D13" i="1"/>
  <c r="D6" i="1"/>
  <c r="D4" i="1"/>
  <c r="D3" i="1"/>
</calcChain>
</file>

<file path=xl/sharedStrings.xml><?xml version="1.0" encoding="utf-8"?>
<sst xmlns="http://schemas.openxmlformats.org/spreadsheetml/2006/main" count="266" uniqueCount="90">
  <si>
    <t>標準様式第〇〇号</t>
    <phoneticPr fontId="4"/>
  </si>
  <si>
    <t>施工体系図（作成例）</t>
    <phoneticPr fontId="4"/>
  </si>
  <si>
    <t>発　注　者　名</t>
    <rPh sb="0" eb="1">
      <t>パツ</t>
    </rPh>
    <rPh sb="2" eb="3">
      <t>チュウ</t>
    </rPh>
    <rPh sb="4" eb="5">
      <t>シャ</t>
    </rPh>
    <rPh sb="6" eb="7">
      <t>メイ</t>
    </rPh>
    <phoneticPr fontId="4"/>
  </si>
  <si>
    <t>工　期</t>
    <rPh sb="0" eb="1">
      <t>コウ</t>
    </rPh>
    <rPh sb="2" eb="3">
      <t>キ</t>
    </rPh>
    <phoneticPr fontId="4"/>
  </si>
  <si>
    <t>自</t>
    <rPh sb="0" eb="1">
      <t>ジ</t>
    </rPh>
    <phoneticPr fontId="3"/>
  </si>
  <si>
    <t>工　事　名　称</t>
    <rPh sb="0" eb="1">
      <t>コウ</t>
    </rPh>
    <rPh sb="2" eb="3">
      <t>コト</t>
    </rPh>
    <rPh sb="4" eb="5">
      <t>ナ</t>
    </rPh>
    <rPh sb="6" eb="7">
      <t>ショウ</t>
    </rPh>
    <phoneticPr fontId="4"/>
  </si>
  <si>
    <t>至</t>
    <rPh sb="0" eb="1">
      <t>イタル</t>
    </rPh>
    <phoneticPr fontId="3"/>
  </si>
  <si>
    <t>元請名・事業者ID</t>
    <rPh sb="0" eb="1">
      <t>モト</t>
    </rPh>
    <rPh sb="1" eb="2">
      <t>ウケ</t>
    </rPh>
    <rPh sb="2" eb="3">
      <t>メイ</t>
    </rPh>
    <rPh sb="4" eb="7">
      <t>ジギョウシャ</t>
    </rPh>
    <phoneticPr fontId="4"/>
  </si>
  <si>
    <t>監　督　員　名</t>
    <rPh sb="0" eb="1">
      <t>ミ</t>
    </rPh>
    <rPh sb="2" eb="3">
      <t>トク</t>
    </rPh>
    <rPh sb="4" eb="5">
      <t>イン</t>
    </rPh>
    <rPh sb="6" eb="7">
      <t>メイ</t>
    </rPh>
    <phoneticPr fontId="4"/>
  </si>
  <si>
    <t>会長(統括安全衛生責任者)</t>
    <rPh sb="0" eb="2">
      <t>カイチョウ</t>
    </rPh>
    <rPh sb="3" eb="12">
      <t>トウカツアンゼンエイセイセキニンシャ</t>
    </rPh>
    <phoneticPr fontId="4"/>
  </si>
  <si>
    <t>監理技術者名</t>
    <rPh sb="0" eb="1">
      <t>ミ</t>
    </rPh>
    <rPh sb="1" eb="2">
      <t>リ</t>
    </rPh>
    <rPh sb="2" eb="3">
      <t>ワザ</t>
    </rPh>
    <rPh sb="3" eb="4">
      <t>ジュツ</t>
    </rPh>
    <rPh sb="4" eb="5">
      <t>シャ</t>
    </rPh>
    <rPh sb="5" eb="6">
      <t>メイ</t>
    </rPh>
    <phoneticPr fontId="4"/>
  </si>
  <si>
    <t>元方安全衛生管理者</t>
    <rPh sb="0" eb="2">
      <t>モトカタ</t>
    </rPh>
    <rPh sb="2" eb="4">
      <t>アンゼン</t>
    </rPh>
    <rPh sb="4" eb="6">
      <t>エイセイ</t>
    </rPh>
    <rPh sb="6" eb="8">
      <t>カンリ</t>
    </rPh>
    <rPh sb="8" eb="9">
      <t>シャ</t>
    </rPh>
    <phoneticPr fontId="4"/>
  </si>
  <si>
    <t>監理技術者を補佐する者</t>
    <rPh sb="0" eb="2">
      <t>カンリ</t>
    </rPh>
    <rPh sb="2" eb="5">
      <t>ギジュツシャ</t>
    </rPh>
    <rPh sb="6" eb="8">
      <t>ホサ</t>
    </rPh>
    <rPh sb="10" eb="11">
      <t>モノ</t>
    </rPh>
    <phoneticPr fontId="4"/>
  </si>
  <si>
    <t>副　会　長</t>
    <rPh sb="0" eb="1">
      <t>フク</t>
    </rPh>
    <rPh sb="2" eb="3">
      <t>カイ</t>
    </rPh>
    <rPh sb="4" eb="5">
      <t>チョウ</t>
    </rPh>
    <phoneticPr fontId="4"/>
  </si>
  <si>
    <t>専門技術者名</t>
    <rPh sb="0" eb="2">
      <t>センモン</t>
    </rPh>
    <rPh sb="2" eb="4">
      <t>ギジュツ</t>
    </rPh>
    <rPh sb="4" eb="5">
      <t>シャ</t>
    </rPh>
    <rPh sb="5" eb="6">
      <t>メイ</t>
    </rPh>
    <phoneticPr fontId="4"/>
  </si>
  <si>
    <t>担当工事内容</t>
    <rPh sb="0" eb="2">
      <t>タントウ</t>
    </rPh>
    <rPh sb="2" eb="4">
      <t>コウジ</t>
    </rPh>
    <rPh sb="4" eb="6">
      <t>ナイヨウ</t>
    </rPh>
    <phoneticPr fontId="4"/>
  </si>
  <si>
    <t>※この書類は、下請負業者編成表に基づき、元請業者が作成する。</t>
    <rPh sb="3" eb="5">
      <t>ショルイ</t>
    </rPh>
    <rPh sb="7" eb="8">
      <t>シタ</t>
    </rPh>
    <rPh sb="8" eb="10">
      <t>ウケオイ</t>
    </rPh>
    <rPh sb="10" eb="12">
      <t>ギョウシャ</t>
    </rPh>
    <rPh sb="12" eb="14">
      <t>ヘンセイ</t>
    </rPh>
    <rPh sb="14" eb="15">
      <t>ヒョウ</t>
    </rPh>
    <rPh sb="16" eb="17">
      <t>モト</t>
    </rPh>
    <rPh sb="20" eb="22">
      <t>モトウケ</t>
    </rPh>
    <rPh sb="22" eb="24">
      <t>ギョウシャ</t>
    </rPh>
    <rPh sb="25" eb="27">
      <t>サクセイ</t>
    </rPh>
    <phoneticPr fontId="4"/>
  </si>
  <si>
    <t>番号</t>
    <phoneticPr fontId="8"/>
  </si>
  <si>
    <t>請負
次数</t>
    <phoneticPr fontId="8"/>
  </si>
  <si>
    <t>企業名・事業者ID</t>
    <phoneticPr fontId="4"/>
  </si>
  <si>
    <t>代表者氏名</t>
    <rPh sb="0" eb="2">
      <t>ダイヒョウ</t>
    </rPh>
    <rPh sb="2" eb="3">
      <t>シャ</t>
    </rPh>
    <rPh sb="3" eb="5">
      <t>シメイ</t>
    </rPh>
    <phoneticPr fontId="4"/>
  </si>
  <si>
    <t>工事内容</t>
    <rPh sb="0" eb="4">
      <t>コウジナイヨウ</t>
    </rPh>
    <phoneticPr fontId="4"/>
  </si>
  <si>
    <t>工期</t>
    <rPh sb="0" eb="2">
      <t>コウキ</t>
    </rPh>
    <phoneticPr fontId="9"/>
  </si>
  <si>
    <t>建設業許可番号1</t>
    <rPh sb="0" eb="3">
      <t>ケンセツギョウ</t>
    </rPh>
    <rPh sb="3" eb="5">
      <t>キョカ</t>
    </rPh>
    <rPh sb="5" eb="7">
      <t>バンゴウ</t>
    </rPh>
    <phoneticPr fontId="4"/>
  </si>
  <si>
    <t>建設業許可番号2</t>
    <rPh sb="0" eb="3">
      <t>ケンセツギョウ</t>
    </rPh>
    <rPh sb="3" eb="5">
      <t>キョカ</t>
    </rPh>
    <rPh sb="5" eb="7">
      <t>バンゴウ</t>
    </rPh>
    <phoneticPr fontId="4"/>
  </si>
  <si>
    <t>安全衛生
責任者</t>
    <rPh sb="0" eb="2">
      <t>アンゼン</t>
    </rPh>
    <rPh sb="2" eb="4">
      <t>エイセイ</t>
    </rPh>
    <rPh sb="5" eb="7">
      <t>セキニン</t>
    </rPh>
    <rPh sb="7" eb="8">
      <t>モノ</t>
    </rPh>
    <phoneticPr fontId="9"/>
  </si>
  <si>
    <t>主任
技術者</t>
    <rPh sb="0" eb="2">
      <t>シュニン</t>
    </rPh>
    <rPh sb="3" eb="5">
      <t>ギジュツ</t>
    </rPh>
    <rPh sb="5" eb="6">
      <t>シャ</t>
    </rPh>
    <phoneticPr fontId="9"/>
  </si>
  <si>
    <t>特定専門
工事該当
の有無</t>
    <rPh sb="0" eb="2">
      <t>トクテイ</t>
    </rPh>
    <rPh sb="2" eb="4">
      <t>センモン</t>
    </rPh>
    <rPh sb="5" eb="7">
      <t>コウジ</t>
    </rPh>
    <rPh sb="7" eb="9">
      <t>ガイトウ</t>
    </rPh>
    <rPh sb="11" eb="13">
      <t>ウム</t>
    </rPh>
    <phoneticPr fontId="4"/>
  </si>
  <si>
    <t>専門技術者</t>
    <rPh sb="0" eb="2">
      <t>センモン</t>
    </rPh>
    <rPh sb="2" eb="5">
      <t>ギジュツシャ</t>
    </rPh>
    <phoneticPr fontId="9"/>
  </si>
  <si>
    <t>担当
工事内容</t>
    <rPh sb="0" eb="2">
      <t>タントウ</t>
    </rPh>
    <rPh sb="3" eb="5">
      <t>コウジ</t>
    </rPh>
    <rPh sb="5" eb="7">
      <t>ナイヨウ</t>
    </rPh>
    <phoneticPr fontId="9"/>
  </si>
  <si>
    <t>施工体系図（作成例）</t>
    <rPh sb="6" eb="9">
      <t>サクセイレイ</t>
    </rPh>
    <phoneticPr fontId="4"/>
  </si>
  <si>
    <t>発注者名</t>
    <rPh sb="0" eb="3">
      <t>ハッチュウシャ</t>
    </rPh>
    <rPh sb="3" eb="4">
      <t>メイ</t>
    </rPh>
    <phoneticPr fontId="4"/>
  </si>
  <si>
    <t>工期</t>
    <rPh sb="0" eb="2">
      <t>コウキ</t>
    </rPh>
    <phoneticPr fontId="4"/>
  </si>
  <si>
    <t>工事名称</t>
    <rPh sb="0" eb="2">
      <t>コウジ</t>
    </rPh>
    <rPh sb="2" eb="4">
      <t>メイショウ</t>
    </rPh>
    <phoneticPr fontId="4"/>
  </si>
  <si>
    <t>元請名・事業者ID</t>
    <rPh sb="0" eb="1">
      <t>モト</t>
    </rPh>
    <rPh sb="1" eb="2">
      <t>ウ</t>
    </rPh>
    <rPh sb="2" eb="3">
      <t>メイ</t>
    </rPh>
    <rPh sb="4" eb="6">
      <t>ジギョウ</t>
    </rPh>
    <rPh sb="6" eb="7">
      <t>シャ</t>
    </rPh>
    <phoneticPr fontId="4"/>
  </si>
  <si>
    <t>会社名・事業者ID</t>
    <rPh sb="0" eb="3">
      <t>カイシャメイ</t>
    </rPh>
    <rPh sb="4" eb="7">
      <t>ジギョウシャ</t>
    </rPh>
    <phoneticPr fontId="4"/>
  </si>
  <si>
    <t>監督員名</t>
    <rPh sb="0" eb="3">
      <t>カントクイン</t>
    </rPh>
    <rPh sb="3" eb="4">
      <t>メイ</t>
    </rPh>
    <phoneticPr fontId="4"/>
  </si>
  <si>
    <t>代表者名</t>
    <rPh sb="0" eb="3">
      <t>ダイヒョウシャ</t>
    </rPh>
    <rPh sb="3" eb="4">
      <t>メイ</t>
    </rPh>
    <phoneticPr fontId="4"/>
  </si>
  <si>
    <t>監理技術者名
主任技術者名</t>
    <rPh sb="0" eb="2">
      <t>カンリ</t>
    </rPh>
    <rPh sb="2" eb="5">
      <t>ギジュツシャ</t>
    </rPh>
    <rPh sb="5" eb="6">
      <t>メイ</t>
    </rPh>
    <rPh sb="7" eb="9">
      <t>シュニン</t>
    </rPh>
    <rPh sb="9" eb="12">
      <t>ギジュツシャ</t>
    </rPh>
    <rPh sb="12" eb="13">
      <t>ナ</t>
    </rPh>
    <phoneticPr fontId="4"/>
  </si>
  <si>
    <t>許可番号</t>
    <rPh sb="0" eb="2">
      <t>キョカ</t>
    </rPh>
    <rPh sb="2" eb="4">
      <t>バンゴウ</t>
    </rPh>
    <phoneticPr fontId="4"/>
  </si>
  <si>
    <t>監理技術者補佐名</t>
    <rPh sb="0" eb="2">
      <t>カンリ</t>
    </rPh>
    <rPh sb="2" eb="5">
      <t>ギジュツシャ</t>
    </rPh>
    <rPh sb="5" eb="7">
      <t>ホサ</t>
    </rPh>
    <rPh sb="7" eb="8">
      <t>メイ</t>
    </rPh>
    <phoneticPr fontId="4"/>
  </si>
  <si>
    <t>専門技術者名</t>
    <rPh sb="0" eb="2">
      <t>センモン</t>
    </rPh>
    <rPh sb="2" eb="5">
      <t>ギジュツシャ</t>
    </rPh>
    <rPh sb="5" eb="6">
      <t>メイ</t>
    </rPh>
    <phoneticPr fontId="4"/>
  </si>
  <si>
    <t>安全衛生責任者</t>
    <rPh sb="0" eb="2">
      <t>アンゼン</t>
    </rPh>
    <rPh sb="2" eb="4">
      <t>エイセイ</t>
    </rPh>
    <rPh sb="4" eb="7">
      <t>セキニンシャ</t>
    </rPh>
    <phoneticPr fontId="4"/>
  </si>
  <si>
    <t>主任技術者</t>
    <rPh sb="0" eb="2">
      <t>シュニン</t>
    </rPh>
    <rPh sb="2" eb="5">
      <t>ギジュツシャ</t>
    </rPh>
    <phoneticPr fontId="4"/>
  </si>
  <si>
    <t>元方安全衛生管理者</t>
    <rPh sb="0" eb="1">
      <t>モト</t>
    </rPh>
    <rPh sb="1" eb="2">
      <t>カタ</t>
    </rPh>
    <rPh sb="2" eb="4">
      <t>アンゼン</t>
    </rPh>
    <rPh sb="4" eb="6">
      <t>エイセイ</t>
    </rPh>
    <rPh sb="6" eb="8">
      <t>カンリ</t>
    </rPh>
    <rPh sb="8" eb="9">
      <t>シャ</t>
    </rPh>
    <phoneticPr fontId="4"/>
  </si>
  <si>
    <t>特定専門工事の該当</t>
    <rPh sb="0" eb="2">
      <t>トクテイ</t>
    </rPh>
    <rPh sb="2" eb="4">
      <t>センモン</t>
    </rPh>
    <rPh sb="4" eb="6">
      <t>コウジ</t>
    </rPh>
    <rPh sb="7" eb="9">
      <t>ガイトウ</t>
    </rPh>
    <phoneticPr fontId="4"/>
  </si>
  <si>
    <t>専門技術者</t>
    <rPh sb="0" eb="2">
      <t>センモン</t>
    </rPh>
    <rPh sb="2" eb="5">
      <t>ギジュツシャ</t>
    </rPh>
    <phoneticPr fontId="4"/>
  </si>
  <si>
    <t>担当工事　　　　　　　　　　　　　　　　　　　　　　　　　　　　　　　　　　　　　　　　　　　　　　　　　　　　　　　　　　　　　　　　　　　　　　　　　　　　　　内　　　容</t>
    <phoneticPr fontId="4"/>
  </si>
  <si>
    <t>会          長</t>
    <rPh sb="0" eb="12">
      <t>カイチョウ</t>
    </rPh>
    <phoneticPr fontId="4"/>
  </si>
  <si>
    <t>統括安全衛生責任者</t>
    <rPh sb="0" eb="2">
      <t>トウカツ</t>
    </rPh>
    <rPh sb="2" eb="4">
      <t>アンゼン</t>
    </rPh>
    <rPh sb="4" eb="6">
      <t>エイセイ</t>
    </rPh>
    <rPh sb="6" eb="9">
      <t>セキニンシャ</t>
    </rPh>
    <phoneticPr fontId="4"/>
  </si>
  <si>
    <t>　工期</t>
    <rPh sb="1" eb="3">
      <t>コウキ</t>
    </rPh>
    <phoneticPr fontId="4"/>
  </si>
  <si>
    <t>副    会    長</t>
    <rPh sb="0" eb="11">
      <t>フクカイチョウ</t>
    </rPh>
    <phoneticPr fontId="4"/>
  </si>
  <si>
    <t>発注者</t>
    <rPh sb="0" eb="3">
      <t xml:space="preserve">ハッチュウシャ </t>
    </rPh>
    <phoneticPr fontId="3"/>
  </si>
  <si>
    <t>工事名</t>
    <rPh sb="0" eb="3">
      <t xml:space="preserve">コウジメイ </t>
    </rPh>
    <phoneticPr fontId="3"/>
  </si>
  <si>
    <t>データ管理</t>
    <rPh sb="3" eb="5">
      <t xml:space="preserve">カンリ </t>
    </rPh>
    <phoneticPr fontId="3"/>
  </si>
  <si>
    <t>〇〇会社株式会社</t>
    <rPh sb="1" eb="3">
      <t xml:space="preserve">カイシャ </t>
    </rPh>
    <rPh sb="3" eb="7">
      <t xml:space="preserve">カブシキガイシャ </t>
    </rPh>
    <phoneticPr fontId="3"/>
  </si>
  <si>
    <t>▲▲新築工事</t>
    <rPh sb="1" eb="5">
      <t xml:space="preserve">シンチクコウジ </t>
    </rPh>
    <phoneticPr fontId="3"/>
  </si>
  <si>
    <t>□□工業株式会社
（12345678910)</t>
    <rPh sb="1" eb="3">
      <t xml:space="preserve">コウギョウ </t>
    </rPh>
    <rPh sb="3" eb="7">
      <t xml:space="preserve">カブシキガイシャ </t>
    </rPh>
    <phoneticPr fontId="3"/>
  </si>
  <si>
    <t>山田太郎</t>
    <rPh sb="0" eb="3">
      <t xml:space="preserve">ヤマダタロウ </t>
    </rPh>
    <phoneticPr fontId="3"/>
  </si>
  <si>
    <t>鈴木一郎</t>
    <rPh sb="0" eb="1">
      <t xml:space="preserve">スズキ </t>
    </rPh>
    <rPh sb="1" eb="3">
      <t xml:space="preserve">イチロウ </t>
    </rPh>
    <phoneticPr fontId="3"/>
  </si>
  <si>
    <t>山本ゆり子</t>
    <phoneticPr fontId="3"/>
  </si>
  <si>
    <t>佐藤二朗</t>
    <rPh sb="0" eb="2">
      <t xml:space="preserve">サトウ </t>
    </rPh>
    <rPh sb="2" eb="4">
      <t xml:space="preserve">ジロウ </t>
    </rPh>
    <phoneticPr fontId="3"/>
  </si>
  <si>
    <t>施工管理</t>
    <rPh sb="0" eb="4">
      <t xml:space="preserve">セコウカンリ </t>
    </rPh>
    <phoneticPr fontId="3"/>
  </si>
  <si>
    <t>秋山三郎</t>
    <rPh sb="0" eb="1">
      <t xml:space="preserve">アキヤマ </t>
    </rPh>
    <rPh sb="1" eb="3">
      <t xml:space="preserve">サブロウ </t>
    </rPh>
    <phoneticPr fontId="3"/>
  </si>
  <si>
    <t>三宅四郎</t>
    <rPh sb="0" eb="1">
      <t xml:space="preserve">ミヤケ </t>
    </rPh>
    <rPh sb="1" eb="3">
      <t xml:space="preserve">シロウ </t>
    </rPh>
    <phoneticPr fontId="3"/>
  </si>
  <si>
    <t>書　　　記</t>
  </si>
  <si>
    <t>副　　会　　長</t>
  </si>
  <si>
    <t>書　　　　　　記</t>
  </si>
  <si>
    <t>高原洋子</t>
  </si>
  <si>
    <t>岸元一郎</t>
  </si>
  <si>
    <t>佐々木五郎</t>
  </si>
  <si>
    <t>株式会社安田工業
（012345678）</t>
  </si>
  <si>
    <t>安田一郎</t>
  </si>
  <si>
    <t>2025.10.10～2026.01.30</t>
  </si>
  <si>
    <t>安田和重</t>
  </si>
  <si>
    <t>吉田一誠</t>
  </si>
  <si>
    <t>有</t>
  </si>
  <si>
    <t>地業</t>
  </si>
  <si>
    <t>地業工事</t>
  </si>
  <si>
    <t>池田建設株式会社
（087645679）</t>
  </si>
  <si>
    <t>池田正敏</t>
  </si>
  <si>
    <t>鉄筋工事</t>
  </si>
  <si>
    <t>藤井健司</t>
  </si>
  <si>
    <t>無</t>
  </si>
  <si>
    <t>鉄筋</t>
  </si>
  <si>
    <t>2025.10.10～2026.02.28</t>
  </si>
  <si>
    <t>県知事　特-10　
第158586号</t>
    <phoneticPr fontId="3"/>
  </si>
  <si>
    <t>県知事　特-8　
第000586号</t>
    <phoneticPr fontId="3"/>
  </si>
  <si>
    <t>エービー鉄鋼株式会社
（027911136）</t>
    <rPh sb="4" eb="6">
      <t xml:space="preserve">テッコウ </t>
    </rPh>
    <rPh sb="6" eb="10">
      <t xml:space="preserve">カブシキガイシャ </t>
    </rPh>
    <phoneticPr fontId="3"/>
  </si>
  <si>
    <r>
      <rPr>
        <b/>
        <sz val="11"/>
        <color theme="1"/>
        <rFont val="游ゴシック"/>
        <family val="3"/>
        <charset val="128"/>
        <scheme val="minor"/>
      </rPr>
      <t>現場TECH テンプレート利用規約</t>
    </r>
    <r>
      <rPr>
        <sz val="11"/>
        <color theme="1"/>
        <rFont val="游ゴシック"/>
        <family val="2"/>
        <charset val="128"/>
        <scheme val="minor"/>
      </rPr>
      <t xml:space="preserve">
本テンプレートおよびマニュアルは、建設業の業務効率化を目的として現場TECH編集部（運営：合同会社ソウルグッド） が作成・公開しています。
</t>
    </r>
    <r>
      <rPr>
        <b/>
        <sz val="11"/>
        <color theme="1"/>
        <rFont val="Apple Color Emoji"/>
        <family val="2"/>
      </rPr>
      <t>◾️</t>
    </r>
    <r>
      <rPr>
        <b/>
        <sz val="11"/>
        <color theme="1"/>
        <rFont val="游ゴシック"/>
        <family val="2"/>
        <charset val="128"/>
        <scheme val="minor"/>
      </rPr>
      <t>ご利用条件</t>
    </r>
    <r>
      <rPr>
        <sz val="11"/>
        <color theme="1"/>
        <rFont val="游ゴシック"/>
        <family val="2"/>
        <charset val="128"/>
        <scheme val="minor"/>
      </rPr>
      <t xml:space="preserve">
個人または自社業務内での利用に限り、無料でご利用いただけます。
内容を改変して自社製品・サービスとして 再配布・販売・転載 することは禁止いたします。
国土交通省の様式をベースに構成していますが、内容の正確性・最新性を保証するものではありません。
本テンプレートの利用により発生したいかなる損害についても、当サイトおよび監修者は一切の責任を負いません。
</t>
    </r>
    <r>
      <rPr>
        <b/>
        <sz val="11"/>
        <color theme="1"/>
        <rFont val="Apple Color Emoji"/>
        <family val="2"/>
      </rPr>
      <t>◾️</t>
    </r>
    <r>
      <rPr>
        <b/>
        <sz val="11"/>
        <color theme="1"/>
        <rFont val="游ゴシック"/>
        <family val="2"/>
        <charset val="128"/>
        <scheme val="minor"/>
      </rPr>
      <t xml:space="preserve">その他
</t>
    </r>
    <r>
      <rPr>
        <sz val="11"/>
        <color theme="1"/>
        <rFont val="游ゴシック"/>
        <family val="2"/>
        <charset val="128"/>
        <scheme val="minor"/>
      </rPr>
      <t>テンプレートの仕様や内容は、改善のため予告なく変更される場合があります。
本テンプレートは CC BY-NC-ND 4.0（https://creativecommons.org/licenses/by-nc-nd/4.0/deed.ja） ライセンスのもとで提供されています。
© 現場TECH編集部 / 合同会社ソウルグッド 2025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</si>
</sst>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[$-F800]dddd\,\ mmmm\ dd\,\ yyyy"/>
  </numFmts>
  <fonts count="29">
    <font>
      <sz val="11"/>
      <color theme="1"/>
      <name val="游ゴシック"/>
      <family val="2"/>
      <charset val="128"/>
      <scheme val="minor"/>
    </font>
    <font>
      <sz val="10.5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rgb="FFA6A6A6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sz val="2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游ゴシック"/>
      <family val="2"/>
      <charset val="128"/>
      <scheme val="minor"/>
    </font>
    <font>
      <b/>
      <sz val="16"/>
      <name val="BIZ UDGothic"/>
      <family val="2"/>
      <charset val="128"/>
    </font>
    <font>
      <sz val="11"/>
      <name val="BIZ UDGothic"/>
      <family val="2"/>
      <charset val="128"/>
    </font>
    <font>
      <sz val="11"/>
      <color theme="1"/>
      <name val="BIZ UDGothic"/>
      <family val="2"/>
      <charset val="128"/>
    </font>
    <font>
      <sz val="11"/>
      <color indexed="12"/>
      <name val="BIZ UDGothic"/>
      <family val="2"/>
      <charset val="128"/>
    </font>
    <font>
      <sz val="11"/>
      <color theme="1"/>
      <name val="ＭＳ Ｐ明朝"/>
      <family val="1"/>
    </font>
    <font>
      <sz val="10"/>
      <name val="ＭＳ Ｐ明朝"/>
      <family val="1"/>
      <charset val="128"/>
    </font>
    <font>
      <sz val="11"/>
      <name val="ＭＳ Ｐ明朝"/>
      <family val="1"/>
    </font>
    <font>
      <b/>
      <sz val="11"/>
      <color theme="1"/>
      <name val="Apple Color Emoji"/>
      <family val="2"/>
    </font>
    <font>
      <b/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/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 style="mediumDashed">
        <color auto="1"/>
      </right>
      <top/>
      <bottom/>
      <diagonal/>
    </border>
    <border>
      <left/>
      <right style="mediumDashed">
        <color auto="1"/>
      </right>
      <top/>
      <bottom style="mediumDashed">
        <color indexed="64"/>
      </bottom>
      <diagonal/>
    </border>
    <border>
      <left/>
      <right style="thin">
        <color indexed="64"/>
      </right>
      <top/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 style="mediumDashed">
        <color auto="1"/>
      </bottom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 style="thin">
        <color indexed="64"/>
      </right>
      <top/>
      <bottom style="mediumDashed">
        <color indexed="64"/>
      </bottom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7">
    <xf numFmtId="0" fontId="0" fillId="0" borderId="0" xfId="0">
      <alignment vertical="center"/>
    </xf>
    <xf numFmtId="0" fontId="2" fillId="0" borderId="0" xfId="1" applyFont="1" applyAlignment="1">
      <alignment shrinkToFit="1"/>
    </xf>
    <xf numFmtId="0" fontId="2" fillId="0" borderId="0" xfId="1" applyFont="1" applyAlignment="1">
      <alignment wrapText="1"/>
    </xf>
    <xf numFmtId="0" fontId="2" fillId="0" borderId="0" xfId="1" applyFont="1"/>
    <xf numFmtId="49" fontId="2" fillId="0" borderId="0" xfId="0" applyNumberFormat="1" applyFont="1">
      <alignment vertical="center"/>
    </xf>
    <xf numFmtId="0" fontId="2" fillId="0" borderId="0" xfId="1" applyFont="1" applyAlignment="1">
      <alignment vertical="center" shrinkToFit="1"/>
    </xf>
    <xf numFmtId="0" fontId="2" fillId="0" borderId="4" xfId="1" applyFont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alignment vertical="center"/>
      <protection locked="0"/>
    </xf>
    <xf numFmtId="0" fontId="6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2" xfId="0" applyFont="1" applyBorder="1" applyAlignment="1">
      <alignment horizontal="distributed" vertical="center"/>
    </xf>
    <xf numFmtId="0" fontId="15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5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1" fillId="0" borderId="4" xfId="0" applyFont="1" applyBorder="1">
      <alignment vertical="center"/>
    </xf>
    <xf numFmtId="0" fontId="11" fillId="0" borderId="6" xfId="0" applyFont="1" applyBorder="1" applyAlignment="1">
      <alignment horizontal="center" vertical="center"/>
    </xf>
    <xf numFmtId="0" fontId="15" fillId="0" borderId="0" xfId="0" applyFont="1" applyAlignment="1">
      <alignment vertical="center" textRotation="255" wrapText="1"/>
    </xf>
    <xf numFmtId="0" fontId="15" fillId="0" borderId="0" xfId="0" applyFont="1">
      <alignment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top"/>
    </xf>
    <xf numFmtId="0" fontId="19" fillId="0" borderId="0" xfId="1" applyFont="1"/>
    <xf numFmtId="49" fontId="19" fillId="0" borderId="3" xfId="0" applyNumberFormat="1" applyFont="1" applyBorder="1" applyAlignment="1">
      <alignment horizontal="center" vertical="center"/>
    </xf>
    <xf numFmtId="49" fontId="20" fillId="0" borderId="0" xfId="0" quotePrefix="1" applyNumberFormat="1" applyFont="1" applyAlignment="1" applyProtection="1">
      <alignment horizontal="left" vertical="center" wrapText="1" indent="1"/>
      <protection locked="0"/>
    </xf>
    <xf numFmtId="49" fontId="20" fillId="0" borderId="0" xfId="0" quotePrefix="1" applyNumberFormat="1" applyFont="1" applyAlignment="1" applyProtection="1">
      <alignment horizontal="left" vertical="center" indent="1" shrinkToFit="1"/>
      <protection locked="0"/>
    </xf>
    <xf numFmtId="49" fontId="19" fillId="0" borderId="4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49" fontId="19" fillId="0" borderId="0" xfId="0" applyNumberFormat="1" applyFont="1">
      <alignment vertical="center"/>
    </xf>
    <xf numFmtId="49" fontId="20" fillId="0" borderId="0" xfId="0" applyNumberFormat="1" applyFont="1" applyAlignment="1" applyProtection="1">
      <alignment horizontal="left" vertical="center" indent="1" shrinkToFit="1"/>
      <protection locked="0"/>
    </xf>
    <xf numFmtId="49" fontId="19" fillId="0" borderId="7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 shrinkToFit="1"/>
    </xf>
    <xf numFmtId="49" fontId="21" fillId="0" borderId="0" xfId="0" applyNumberFormat="1" applyFont="1" applyAlignment="1" applyProtection="1">
      <alignment horizontal="center" vertical="center" shrinkToFit="1"/>
      <protection locked="0"/>
    </xf>
    <xf numFmtId="49" fontId="19" fillId="0" borderId="0" xfId="0" applyNumberFormat="1" applyFont="1" applyAlignment="1">
      <alignment horizontal="center" vertical="center"/>
    </xf>
    <xf numFmtId="0" fontId="19" fillId="0" borderId="0" xfId="1" applyFont="1" applyAlignment="1">
      <alignment shrinkToFit="1"/>
    </xf>
    <xf numFmtId="0" fontId="19" fillId="0" borderId="0" xfId="1" applyFont="1" applyAlignment="1">
      <alignment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/>
    </xf>
    <xf numFmtId="0" fontId="19" fillId="0" borderId="0" xfId="1" applyFont="1" applyAlignment="1">
      <alignment vertical="center" shrinkToFit="1"/>
    </xf>
    <xf numFmtId="0" fontId="19" fillId="0" borderId="4" xfId="1" applyFont="1" applyBorder="1" applyAlignment="1">
      <alignment horizontal="center" vertical="center" wrapText="1" shrinkToFit="1"/>
    </xf>
    <xf numFmtId="0" fontId="19" fillId="0" borderId="1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2" borderId="4" xfId="1" applyFont="1" applyFill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49" fontId="19" fillId="0" borderId="0" xfId="0" applyNumberFormat="1" applyFont="1" applyAlignment="1" applyProtection="1">
      <alignment horizontal="left" vertical="center"/>
      <protection locked="0"/>
    </xf>
    <xf numFmtId="49" fontId="19" fillId="0" borderId="0" xfId="0" applyNumberFormat="1" applyFont="1" applyProtection="1">
      <alignment vertical="center"/>
      <protection locked="0"/>
    </xf>
    <xf numFmtId="0" fontId="20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6" xfId="0" applyFont="1" applyBorder="1" applyAlignment="1">
      <alignment vertical="center" wrapText="1"/>
    </xf>
    <xf numFmtId="0" fontId="20" fillId="0" borderId="4" xfId="0" applyFont="1" applyBorder="1" applyAlignment="1">
      <alignment vertical="center" shrinkToFit="1"/>
    </xf>
    <xf numFmtId="0" fontId="20" fillId="0" borderId="4" xfId="0" applyFont="1" applyBorder="1" applyAlignment="1">
      <alignment horizontal="center" vertical="center" shrinkToFit="1"/>
    </xf>
    <xf numFmtId="0" fontId="20" fillId="0" borderId="4" xfId="0" applyFont="1" applyBorder="1" applyAlignment="1">
      <alignment vertical="center" wrapText="1"/>
    </xf>
    <xf numFmtId="0" fontId="19" fillId="3" borderId="6" xfId="1" applyFont="1" applyFill="1" applyBorder="1" applyAlignment="1">
      <alignment horizontal="left" vertical="center" wrapText="1" indent="1" shrinkToFit="1"/>
    </xf>
    <xf numFmtId="0" fontId="19" fillId="3" borderId="6" xfId="1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58" fontId="19" fillId="3" borderId="6" xfId="1" applyNumberFormat="1" applyFont="1" applyFill="1" applyBorder="1" applyAlignment="1">
      <alignment horizontal="center" vertical="center" wrapText="1"/>
    </xf>
    <xf numFmtId="0" fontId="19" fillId="3" borderId="6" xfId="1" applyFont="1" applyFill="1" applyBorder="1" applyAlignment="1">
      <alignment horizontal="center" vertical="center" wrapText="1" shrinkToFit="1"/>
    </xf>
    <xf numFmtId="49" fontId="19" fillId="3" borderId="6" xfId="1" applyNumberFormat="1" applyFont="1" applyFill="1" applyBorder="1" applyAlignment="1">
      <alignment horizontal="center" vertical="center" wrapText="1"/>
    </xf>
    <xf numFmtId="0" fontId="19" fillId="3" borderId="4" xfId="1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 shrinkToFit="1"/>
    </xf>
    <xf numFmtId="0" fontId="20" fillId="3" borderId="4" xfId="0" applyFont="1" applyFill="1" applyBorder="1" applyAlignment="1">
      <alignment horizontal="center" vertical="center" wrapText="1" shrinkToFit="1"/>
    </xf>
    <xf numFmtId="0" fontId="20" fillId="3" borderId="6" xfId="0" applyFont="1" applyFill="1" applyBorder="1" applyAlignment="1">
      <alignment horizontal="left" vertical="center" wrapText="1" indent="1" shrinkToFi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 shrinkToFit="1"/>
    </xf>
    <xf numFmtId="0" fontId="19" fillId="3" borderId="4" xfId="1" applyFont="1" applyFill="1" applyBorder="1" applyAlignment="1">
      <alignment horizontal="left" vertical="center" wrapText="1" indent="1" shrinkToFit="1"/>
    </xf>
    <xf numFmtId="0" fontId="2" fillId="4" borderId="0" xfId="1" applyFont="1" applyFill="1" applyAlignment="1">
      <alignment shrinkToFit="1"/>
    </xf>
    <xf numFmtId="0" fontId="2" fillId="4" borderId="0" xfId="1" applyFont="1" applyFill="1" applyAlignment="1">
      <alignment wrapText="1"/>
    </xf>
    <xf numFmtId="0" fontId="2" fillId="4" borderId="0" xfId="1" applyFont="1" applyFill="1"/>
    <xf numFmtId="49" fontId="2" fillId="4" borderId="4" xfId="0" applyNumberFormat="1" applyFont="1" applyFill="1" applyBorder="1" applyAlignment="1">
      <alignment horizontal="center" vertical="center"/>
    </xf>
    <xf numFmtId="49" fontId="6" fillId="4" borderId="0" xfId="0" quotePrefix="1" applyNumberFormat="1" applyFont="1" applyFill="1" applyAlignment="1" applyProtection="1">
      <alignment horizontal="left" vertical="center" wrapText="1" indent="1"/>
      <protection locked="0"/>
    </xf>
    <xf numFmtId="49" fontId="6" fillId="4" borderId="0" xfId="0" quotePrefix="1" applyNumberFormat="1" applyFont="1" applyFill="1" applyAlignment="1" applyProtection="1">
      <alignment horizontal="left" vertical="center" indent="1" shrinkToFit="1"/>
      <protection locked="0"/>
    </xf>
    <xf numFmtId="49" fontId="6" fillId="4" borderId="0" xfId="0" applyNumberFormat="1" applyFont="1" applyFill="1" applyAlignment="1" applyProtection="1">
      <alignment horizontal="left" vertical="center" indent="1" shrinkToFit="1"/>
      <protection locked="0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0" xfId="0" applyNumberFormat="1" applyFont="1" applyFill="1" applyAlignment="1">
      <alignment horizontal="center" vertical="center"/>
    </xf>
    <xf numFmtId="49" fontId="2" fillId="4" borderId="0" xfId="0" applyNumberFormat="1" applyFont="1" applyFill="1" applyAlignment="1">
      <alignment horizontal="center" vertical="center" shrinkToFit="1"/>
    </xf>
    <xf numFmtId="49" fontId="7" fillId="4" borderId="0" xfId="0" applyNumberFormat="1" applyFont="1" applyFill="1" applyAlignment="1" applyProtection="1">
      <alignment horizontal="center" vertical="center" shrinkToFit="1"/>
      <protection locked="0"/>
    </xf>
    <xf numFmtId="49" fontId="2" fillId="4" borderId="0" xfId="0" applyNumberFormat="1" applyFont="1" applyFill="1">
      <alignment vertical="center"/>
    </xf>
    <xf numFmtId="49" fontId="2" fillId="4" borderId="6" xfId="0" applyNumberFormat="1" applyFont="1" applyFill="1" applyBorder="1">
      <alignment vertical="center"/>
    </xf>
    <xf numFmtId="0" fontId="2" fillId="4" borderId="0" xfId="1" applyFont="1" applyFill="1" applyAlignment="1">
      <alignment vertical="center" shrinkToFit="1"/>
    </xf>
    <xf numFmtId="49" fontId="2" fillId="4" borderId="7" xfId="0" applyNumberFormat="1" applyFont="1" applyFill="1" applyBorder="1">
      <alignment vertical="center"/>
    </xf>
    <xf numFmtId="0" fontId="2" fillId="4" borderId="1" xfId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horizontal="center" vertical="center" wrapText="1" shrinkToFit="1"/>
    </xf>
    <xf numFmtId="0" fontId="2" fillId="4" borderId="4" xfId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0" fontId="2" fillId="4" borderId="6" xfId="1" applyFont="1" applyFill="1" applyBorder="1" applyAlignment="1">
      <alignment horizontal="center" vertical="center" wrapText="1"/>
    </xf>
    <xf numFmtId="0" fontId="24" fillId="4" borderId="6" xfId="1" applyFont="1" applyFill="1" applyBorder="1" applyAlignment="1">
      <alignment horizontal="center" vertical="center" wrapText="1"/>
    </xf>
    <xf numFmtId="0" fontId="2" fillId="4" borderId="11" xfId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24" xfId="0" applyFont="1" applyBorder="1">
      <alignment vertical="center"/>
    </xf>
    <xf numFmtId="0" fontId="11" fillId="0" borderId="25" xfId="0" applyFont="1" applyBorder="1">
      <alignment vertical="center"/>
    </xf>
    <xf numFmtId="0" fontId="11" fillId="0" borderId="27" xfId="0" applyFont="1" applyBorder="1">
      <alignment vertical="center"/>
    </xf>
    <xf numFmtId="0" fontId="11" fillId="0" borderId="28" xfId="0" applyFont="1" applyBorder="1">
      <alignment vertical="center"/>
    </xf>
    <xf numFmtId="0" fontId="11" fillId="0" borderId="29" xfId="0" applyFont="1" applyBorder="1">
      <alignment vertical="center"/>
    </xf>
    <xf numFmtId="0" fontId="11" fillId="0" borderId="30" xfId="0" applyFont="1" applyBorder="1">
      <alignment vertical="center"/>
    </xf>
    <xf numFmtId="0" fontId="0" fillId="0" borderId="31" xfId="0" applyBorder="1" applyAlignment="1">
      <alignment horizontal="left" vertical="center"/>
    </xf>
    <xf numFmtId="0" fontId="11" fillId="0" borderId="26" xfId="0" applyFont="1" applyBorder="1">
      <alignment vertical="center"/>
    </xf>
    <xf numFmtId="0" fontId="11" fillId="0" borderId="31" xfId="0" applyFont="1" applyBorder="1">
      <alignment vertical="center"/>
    </xf>
    <xf numFmtId="0" fontId="0" fillId="0" borderId="31" xfId="0" applyBorder="1">
      <alignment vertical="center"/>
    </xf>
    <xf numFmtId="0" fontId="11" fillId="0" borderId="32" xfId="0" applyFont="1" applyBorder="1">
      <alignment vertical="center"/>
    </xf>
    <xf numFmtId="0" fontId="11" fillId="0" borderId="33" xfId="0" applyFont="1" applyBorder="1">
      <alignment vertical="center"/>
    </xf>
    <xf numFmtId="0" fontId="11" fillId="0" borderId="34" xfId="0" applyFont="1" applyBorder="1">
      <alignment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35" xfId="0" applyFont="1" applyBorder="1">
      <alignment vertical="center"/>
    </xf>
    <xf numFmtId="0" fontId="11" fillId="0" borderId="31" xfId="0" applyFont="1" applyBorder="1" applyAlignment="1">
      <alignment horizontal="distributed" vertical="center"/>
    </xf>
    <xf numFmtId="0" fontId="11" fillId="0" borderId="26" xfId="0" applyFont="1" applyBorder="1" applyAlignment="1">
      <alignment horizontal="distributed" vertical="center"/>
    </xf>
    <xf numFmtId="0" fontId="11" fillId="0" borderId="3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37" xfId="0" applyFont="1" applyBorder="1">
      <alignment vertical="center"/>
    </xf>
    <xf numFmtId="0" fontId="11" fillId="0" borderId="38" xfId="0" applyFont="1" applyBorder="1">
      <alignment vertical="center"/>
    </xf>
    <xf numFmtId="0" fontId="11" fillId="0" borderId="39" xfId="0" applyFont="1" applyBorder="1">
      <alignment vertical="center"/>
    </xf>
    <xf numFmtId="0" fontId="12" fillId="0" borderId="36" xfId="0" applyFont="1" applyBorder="1">
      <alignment vertical="center"/>
    </xf>
    <xf numFmtId="0" fontId="15" fillId="0" borderId="40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42" xfId="0" applyFont="1" applyBorder="1" applyAlignment="1">
      <alignment horizontal="distributed" vertical="center"/>
    </xf>
    <xf numFmtId="0" fontId="15" fillId="0" borderId="43" xfId="0" applyFont="1" applyBorder="1" applyAlignment="1">
      <alignment horizontal="distributed" vertical="center"/>
    </xf>
    <xf numFmtId="0" fontId="15" fillId="5" borderId="4" xfId="0" applyFont="1" applyFill="1" applyBorder="1" applyAlignment="1">
      <alignment horizontal="center" vertical="center" wrapText="1"/>
    </xf>
    <xf numFmtId="0" fontId="24" fillId="5" borderId="6" xfId="1" applyFont="1" applyFill="1" applyBorder="1" applyAlignment="1">
      <alignment horizontal="left" vertical="center" wrapText="1" indent="1" shrinkToFit="1"/>
    </xf>
    <xf numFmtId="0" fontId="2" fillId="5" borderId="6" xfId="1" applyFont="1" applyFill="1" applyBorder="1" applyAlignment="1">
      <alignment horizontal="left" vertical="center" wrapText="1" indent="1" shrinkToFit="1"/>
    </xf>
    <xf numFmtId="49" fontId="6" fillId="6" borderId="0" xfId="0" quotePrefix="1" applyNumberFormat="1" applyFont="1" applyFill="1" applyAlignment="1" applyProtection="1">
      <alignment horizontal="left" vertical="center" wrapText="1" indent="1"/>
      <protection locked="0"/>
    </xf>
    <xf numFmtId="49" fontId="6" fillId="6" borderId="0" xfId="0" applyNumberFormat="1" applyFont="1" applyFill="1" applyAlignment="1" applyProtection="1">
      <alignment horizontal="left" vertical="center" indent="1" shrinkToFit="1"/>
      <protection locked="0"/>
    </xf>
    <xf numFmtId="49" fontId="7" fillId="6" borderId="0" xfId="0" applyNumberFormat="1" applyFont="1" applyFill="1" applyAlignment="1" applyProtection="1">
      <alignment horizontal="center" vertical="center" shrinkToFit="1"/>
      <protection locked="0"/>
    </xf>
    <xf numFmtId="0" fontId="2" fillId="6" borderId="0" xfId="1" applyFont="1" applyFill="1" applyAlignment="1">
      <alignment shrinkToFit="1"/>
    </xf>
    <xf numFmtId="49" fontId="6" fillId="6" borderId="0" xfId="0" quotePrefix="1" applyNumberFormat="1" applyFont="1" applyFill="1" applyAlignment="1" applyProtection="1">
      <alignment horizontal="left" vertical="center" indent="1" shrinkToFit="1"/>
      <protection locked="0"/>
    </xf>
    <xf numFmtId="0" fontId="28" fillId="0" borderId="0" xfId="0" applyFont="1" applyAlignment="1">
      <alignment vertical="center" wrapText="1"/>
    </xf>
    <xf numFmtId="49" fontId="19" fillId="0" borderId="5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176" fontId="19" fillId="3" borderId="1" xfId="0" applyNumberFormat="1" applyFont="1" applyFill="1" applyBorder="1" applyAlignment="1">
      <alignment horizontal="center" vertical="center"/>
    </xf>
    <xf numFmtId="176" fontId="20" fillId="3" borderId="3" xfId="0" applyNumberFormat="1" applyFont="1" applyFill="1" applyBorder="1" applyAlignment="1">
      <alignment horizontal="center" vertical="center"/>
    </xf>
    <xf numFmtId="49" fontId="20" fillId="3" borderId="1" xfId="0" quotePrefix="1" applyNumberFormat="1" applyFont="1" applyFill="1" applyBorder="1" applyAlignment="1" applyProtection="1">
      <alignment horizontal="left" vertical="center" indent="1" shrinkToFit="1"/>
      <protection locked="0"/>
    </xf>
    <xf numFmtId="49" fontId="20" fillId="3" borderId="3" xfId="0" quotePrefix="1" applyNumberFormat="1" applyFont="1" applyFill="1" applyBorder="1" applyAlignment="1" applyProtection="1">
      <alignment horizontal="left" vertical="center" indent="1" shrinkToFit="1"/>
      <protection locked="0"/>
    </xf>
    <xf numFmtId="0" fontId="20" fillId="3" borderId="1" xfId="0" quotePrefix="1" applyFont="1" applyFill="1" applyBorder="1" applyAlignment="1" applyProtection="1">
      <alignment horizontal="left" vertical="center" wrapText="1" indent="1"/>
      <protection locked="0"/>
    </xf>
    <xf numFmtId="0" fontId="20" fillId="3" borderId="2" xfId="0" quotePrefix="1" applyFont="1" applyFill="1" applyBorder="1" applyAlignment="1" applyProtection="1">
      <alignment horizontal="left" vertical="center" wrapText="1" indent="1"/>
      <protection locked="0"/>
    </xf>
    <xf numFmtId="0" fontId="20" fillId="3" borderId="3" xfId="0" quotePrefix="1" applyFont="1" applyFill="1" applyBorder="1" applyAlignment="1" applyProtection="1">
      <alignment horizontal="left" vertical="center" wrapText="1" indent="1"/>
      <protection locked="0"/>
    </xf>
    <xf numFmtId="0" fontId="20" fillId="3" borderId="1" xfId="0" quotePrefix="1" applyFont="1" applyFill="1" applyBorder="1" applyAlignment="1" applyProtection="1">
      <alignment horizontal="left" vertical="center" indent="1" shrinkToFit="1"/>
      <protection locked="0"/>
    </xf>
    <xf numFmtId="0" fontId="20" fillId="3" borderId="2" xfId="0" quotePrefix="1" applyFont="1" applyFill="1" applyBorder="1" applyAlignment="1" applyProtection="1">
      <alignment horizontal="left" vertical="center" indent="1" shrinkToFit="1"/>
      <protection locked="0"/>
    </xf>
    <xf numFmtId="0" fontId="20" fillId="3" borderId="3" xfId="0" quotePrefix="1" applyFont="1" applyFill="1" applyBorder="1" applyAlignment="1" applyProtection="1">
      <alignment horizontal="left" vertical="center" indent="1" shrinkToFit="1"/>
      <protection locked="0"/>
    </xf>
    <xf numFmtId="49" fontId="19" fillId="0" borderId="1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0" fontId="19" fillId="3" borderId="1" xfId="0" applyFont="1" applyFill="1" applyBorder="1" applyAlignment="1" applyProtection="1">
      <alignment horizontal="left" vertical="center" indent="1" shrinkToFit="1"/>
      <protection locked="0"/>
    </xf>
    <xf numFmtId="0" fontId="19" fillId="3" borderId="2" xfId="0" applyFont="1" applyFill="1" applyBorder="1" applyAlignment="1" applyProtection="1">
      <alignment horizontal="left" vertical="center" indent="1" shrinkToFit="1"/>
      <protection locked="0"/>
    </xf>
    <xf numFmtId="0" fontId="19" fillId="3" borderId="3" xfId="0" applyFont="1" applyFill="1" applyBorder="1" applyAlignment="1" applyProtection="1">
      <alignment horizontal="left" vertical="center" indent="1" shrinkToFit="1"/>
      <protection locked="0"/>
    </xf>
    <xf numFmtId="0" fontId="19" fillId="0" borderId="0" xfId="1" applyFont="1" applyAlignment="1">
      <alignment horizontal="right" vertical="center" shrinkToFit="1"/>
    </xf>
    <xf numFmtId="49" fontId="20" fillId="3" borderId="1" xfId="0" applyNumberFormat="1" applyFont="1" applyFill="1" applyBorder="1" applyAlignment="1" applyProtection="1">
      <alignment horizontal="left" vertical="center" indent="1" shrinkToFit="1"/>
      <protection locked="0"/>
    </xf>
    <xf numFmtId="49" fontId="20" fillId="3" borderId="3" xfId="0" applyNumberFormat="1" applyFont="1" applyFill="1" applyBorder="1" applyAlignment="1" applyProtection="1">
      <alignment horizontal="left" vertical="center" indent="1" shrinkToFit="1"/>
      <protection locked="0"/>
    </xf>
    <xf numFmtId="49" fontId="23" fillId="4" borderId="1" xfId="0" applyNumberFormat="1" applyFont="1" applyFill="1" applyBorder="1" applyAlignment="1">
      <alignment horizontal="center" vertical="center"/>
    </xf>
    <xf numFmtId="49" fontId="23" fillId="4" borderId="3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left" vertical="center" indent="1" shrinkToFit="1"/>
      <protection locked="0"/>
    </xf>
    <xf numFmtId="0" fontId="6" fillId="4" borderId="3" xfId="0" quotePrefix="1" applyFont="1" applyFill="1" applyBorder="1" applyAlignment="1" applyProtection="1">
      <alignment horizontal="left" vertical="center" indent="1" shrinkToFit="1"/>
      <protection locked="0"/>
    </xf>
    <xf numFmtId="0" fontId="2" fillId="4" borderId="1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top"/>
    </xf>
    <xf numFmtId="49" fontId="2" fillId="4" borderId="4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177" fontId="2" fillId="4" borderId="1" xfId="0" applyNumberFormat="1" applyFont="1" applyFill="1" applyBorder="1" applyAlignment="1">
      <alignment horizontal="center" vertical="center"/>
    </xf>
    <xf numFmtId="177" fontId="0" fillId="4" borderId="3" xfId="0" applyNumberFormat="1" applyFill="1" applyBorder="1" applyAlignment="1">
      <alignment horizontal="center" vertical="center"/>
    </xf>
    <xf numFmtId="177" fontId="24" fillId="4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 applyProtection="1">
      <alignment horizontal="left" vertical="center" indent="1" shrinkToFit="1"/>
      <protection locked="0"/>
    </xf>
    <xf numFmtId="0" fontId="22" fillId="4" borderId="3" xfId="0" quotePrefix="1" applyFont="1" applyFill="1" applyBorder="1" applyAlignment="1" applyProtection="1">
      <alignment horizontal="left" vertical="center" indent="1" shrinkToFit="1"/>
      <protection locked="0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/>
    </xf>
    <xf numFmtId="0" fontId="22" fillId="4" borderId="22" xfId="0" applyFont="1" applyFill="1" applyBorder="1" applyAlignment="1" applyProtection="1">
      <alignment horizontal="left" vertical="center" wrapText="1" indent="1"/>
      <protection locked="0"/>
    </xf>
    <xf numFmtId="0" fontId="22" fillId="4" borderId="2" xfId="0" quotePrefix="1" applyFont="1" applyFill="1" applyBorder="1" applyAlignment="1" applyProtection="1">
      <alignment horizontal="left" vertical="center" wrapText="1" indent="1"/>
      <protection locked="0"/>
    </xf>
    <xf numFmtId="0" fontId="22" fillId="4" borderId="23" xfId="0" quotePrefix="1" applyFont="1" applyFill="1" applyBorder="1" applyAlignment="1" applyProtection="1">
      <alignment horizontal="left" vertical="center" wrapText="1" indent="1"/>
      <protection locked="0"/>
    </xf>
    <xf numFmtId="0" fontId="2" fillId="4" borderId="0" xfId="1" applyFont="1" applyFill="1" applyAlignment="1">
      <alignment horizontal="right" vertical="center" shrinkToFit="1"/>
    </xf>
    <xf numFmtId="49" fontId="2" fillId="4" borderId="8" xfId="0" applyNumberFormat="1" applyFont="1" applyFill="1" applyBorder="1" applyAlignment="1">
      <alignment horizontal="center" vertical="center"/>
    </xf>
    <xf numFmtId="49" fontId="2" fillId="4" borderId="9" xfId="0" applyNumberFormat="1" applyFont="1" applyFill="1" applyBorder="1" applyAlignment="1">
      <alignment horizontal="center" vertical="center"/>
    </xf>
    <xf numFmtId="0" fontId="22" fillId="4" borderId="2" xfId="0" applyFont="1" applyFill="1" applyBorder="1" applyAlignment="1" applyProtection="1">
      <alignment horizontal="left" vertical="center" wrapText="1" indent="1"/>
      <protection locked="0"/>
    </xf>
    <xf numFmtId="0" fontId="22" fillId="4" borderId="23" xfId="0" applyFont="1" applyFill="1" applyBorder="1" applyAlignment="1" applyProtection="1">
      <alignment horizontal="left" vertical="center" wrapText="1" indent="1"/>
      <protection locked="0"/>
    </xf>
    <xf numFmtId="0" fontId="22" fillId="4" borderId="3" xfId="0" applyFont="1" applyFill="1" applyBorder="1" applyAlignment="1" applyProtection="1">
      <alignment horizontal="left" vertical="center" indent="1" shrinkToFit="1"/>
      <protection locked="0"/>
    </xf>
    <xf numFmtId="0" fontId="6" fillId="4" borderId="1" xfId="0" applyFont="1" applyFill="1" applyBorder="1" applyAlignment="1" applyProtection="1">
      <alignment horizontal="left" vertical="center" wrapText="1" indent="1"/>
      <protection locked="0"/>
    </xf>
    <xf numFmtId="0" fontId="6" fillId="4" borderId="2" xfId="0" quotePrefix="1" applyFont="1" applyFill="1" applyBorder="1" applyAlignment="1" applyProtection="1">
      <alignment horizontal="left" vertical="center" wrapText="1" indent="1"/>
      <protection locked="0"/>
    </xf>
    <xf numFmtId="0" fontId="6" fillId="4" borderId="3" xfId="0" quotePrefix="1" applyFont="1" applyFill="1" applyBorder="1" applyAlignment="1" applyProtection="1">
      <alignment horizontal="left" vertical="center" wrapText="1" indent="1"/>
      <protection locked="0"/>
    </xf>
    <xf numFmtId="0" fontId="22" fillId="4" borderId="1" xfId="0" applyFont="1" applyFill="1" applyBorder="1" applyAlignment="1" applyProtection="1">
      <alignment horizontal="left" vertical="center" wrapText="1" indent="1"/>
      <protection locked="0"/>
    </xf>
    <xf numFmtId="0" fontId="22" fillId="4" borderId="3" xfId="0" quotePrefix="1" applyFont="1" applyFill="1" applyBorder="1" applyAlignment="1" applyProtection="1">
      <alignment horizontal="left" vertical="center" wrapText="1" indent="1"/>
      <protection locked="0"/>
    </xf>
    <xf numFmtId="0" fontId="22" fillId="4" borderId="16" xfId="0" applyFont="1" applyFill="1" applyBorder="1" applyAlignment="1" applyProtection="1">
      <alignment horizontal="left" vertical="center" wrapText="1" indent="1"/>
      <protection locked="0"/>
    </xf>
    <xf numFmtId="0" fontId="22" fillId="4" borderId="17" xfId="0" applyFont="1" applyFill="1" applyBorder="1" applyAlignment="1" applyProtection="1">
      <alignment horizontal="left" vertical="center" wrapText="1" indent="1"/>
      <protection locked="0"/>
    </xf>
    <xf numFmtId="0" fontId="22" fillId="4" borderId="18" xfId="0" applyFont="1" applyFill="1" applyBorder="1" applyAlignment="1" applyProtection="1">
      <alignment horizontal="left" vertical="center" wrapText="1" indent="1"/>
      <protection locked="0"/>
    </xf>
    <xf numFmtId="0" fontId="22" fillId="4" borderId="19" xfId="0" applyFont="1" applyFill="1" applyBorder="1" applyAlignment="1" applyProtection="1">
      <alignment horizontal="left" vertical="center" wrapText="1" indent="1"/>
      <protection locked="0"/>
    </xf>
    <xf numFmtId="0" fontId="22" fillId="4" borderId="20" xfId="0" quotePrefix="1" applyFont="1" applyFill="1" applyBorder="1" applyAlignment="1" applyProtection="1">
      <alignment horizontal="left" vertical="center" wrapText="1" indent="1"/>
      <protection locked="0"/>
    </xf>
    <xf numFmtId="0" fontId="22" fillId="4" borderId="21" xfId="0" quotePrefix="1" applyFont="1" applyFill="1" applyBorder="1" applyAlignment="1" applyProtection="1">
      <alignment horizontal="left" vertical="center" wrapText="1" indent="1"/>
      <protection locked="0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distributed" vertical="center"/>
    </xf>
    <xf numFmtId="0" fontId="11" fillId="0" borderId="3" xfId="0" applyFont="1" applyBorder="1" applyAlignment="1">
      <alignment horizontal="distributed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176" fontId="16" fillId="0" borderId="8" xfId="0" applyNumberFormat="1" applyFont="1" applyBorder="1" applyAlignment="1">
      <alignment horizontal="left" vertical="center" wrapText="1" indent="1"/>
    </xf>
    <xf numFmtId="176" fontId="17" fillId="0" borderId="9" xfId="0" applyNumberFormat="1" applyFont="1" applyBorder="1" applyAlignment="1">
      <alignment horizontal="left" vertical="center" indent="1"/>
    </xf>
    <xf numFmtId="176" fontId="17" fillId="0" borderId="10" xfId="0" applyNumberFormat="1" applyFont="1" applyBorder="1" applyAlignment="1">
      <alignment horizontal="left" vertical="center" indent="1"/>
    </xf>
    <xf numFmtId="176" fontId="16" fillId="0" borderId="1" xfId="0" applyNumberFormat="1" applyFont="1" applyBorder="1" applyAlignment="1">
      <alignment horizontal="left" vertical="center" wrapText="1" indent="1"/>
    </xf>
    <xf numFmtId="176" fontId="17" fillId="0" borderId="2" xfId="0" applyNumberFormat="1" applyFont="1" applyBorder="1" applyAlignment="1">
      <alignment horizontal="left" vertical="center" indent="1"/>
    </xf>
    <xf numFmtId="176" fontId="17" fillId="0" borderId="3" xfId="0" applyNumberFormat="1" applyFont="1" applyBorder="1" applyAlignment="1">
      <alignment horizontal="left" vertical="center" indent="1"/>
    </xf>
    <xf numFmtId="0" fontId="15" fillId="0" borderId="8" xfId="0" applyFont="1" applyBorder="1" applyAlignment="1">
      <alignment horizontal="distributed" vertical="center"/>
    </xf>
    <xf numFmtId="0" fontId="15" fillId="0" borderId="9" xfId="0" applyFont="1" applyBorder="1" applyAlignment="1">
      <alignment horizontal="distributed" vertical="center"/>
    </xf>
    <xf numFmtId="0" fontId="15" fillId="0" borderId="10" xfId="0" applyFont="1" applyBorder="1" applyAlignment="1">
      <alignment horizontal="distributed" vertical="center"/>
    </xf>
    <xf numFmtId="0" fontId="15" fillId="0" borderId="7" xfId="0" applyFont="1" applyBorder="1" applyAlignment="1">
      <alignment horizontal="distributed" vertical="center"/>
    </xf>
    <xf numFmtId="0" fontId="15" fillId="0" borderId="13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distributed" vertical="center"/>
    </xf>
    <xf numFmtId="0" fontId="15" fillId="0" borderId="2" xfId="0" applyFont="1" applyBorder="1" applyAlignment="1">
      <alignment horizontal="distributed" vertical="center"/>
    </xf>
    <xf numFmtId="0" fontId="15" fillId="0" borderId="3" xfId="0" applyFont="1" applyBorder="1" applyAlignment="1">
      <alignment horizontal="distributed" vertical="center"/>
    </xf>
    <xf numFmtId="0" fontId="11" fillId="0" borderId="1" xfId="0" applyFont="1" applyBorder="1" applyAlignment="1">
      <alignment horizontal="distributed" vertical="center" wrapText="1"/>
    </xf>
    <xf numFmtId="0" fontId="15" fillId="0" borderId="8" xfId="0" applyFont="1" applyBorder="1" applyAlignment="1">
      <alignment horizontal="center" vertical="center" textRotation="255" wrapText="1"/>
    </xf>
    <xf numFmtId="0" fontId="15" fillId="0" borderId="10" xfId="0" applyFont="1" applyBorder="1" applyAlignment="1">
      <alignment horizontal="center" vertical="center" textRotation="255" wrapText="1"/>
    </xf>
    <xf numFmtId="0" fontId="15" fillId="0" borderId="14" xfId="0" applyFont="1" applyBorder="1" applyAlignment="1">
      <alignment horizontal="center" vertical="center" textRotation="255" wrapText="1"/>
    </xf>
    <xf numFmtId="0" fontId="15" fillId="0" borderId="15" xfId="0" applyFont="1" applyBorder="1" applyAlignment="1">
      <alignment horizontal="center" vertical="center" textRotation="255" wrapText="1"/>
    </xf>
    <xf numFmtId="0" fontId="15" fillId="0" borderId="7" xfId="0" applyFont="1" applyBorder="1" applyAlignment="1">
      <alignment horizontal="center" vertical="center" textRotation="255" wrapText="1"/>
    </xf>
    <xf numFmtId="0" fontId="15" fillId="0" borderId="12" xfId="0" applyFont="1" applyBorder="1" applyAlignment="1">
      <alignment horizontal="center" vertical="center" textRotation="255" wrapText="1"/>
    </xf>
    <xf numFmtId="0" fontId="15" fillId="0" borderId="0" xfId="0" applyFont="1" applyAlignment="1">
      <alignment horizontal="center" vertical="center" textRotation="255" wrapText="1"/>
    </xf>
    <xf numFmtId="0" fontId="11" fillId="0" borderId="8" xfId="0" applyFont="1" applyBorder="1" applyAlignment="1">
      <alignment horizontal="distributed" vertical="center"/>
    </xf>
    <xf numFmtId="0" fontId="11" fillId="0" borderId="10" xfId="0" applyFont="1" applyBorder="1" applyAlignment="1">
      <alignment horizontal="distributed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1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標準" xfId="0" builtinId="0"/>
    <cellStyle name="標準_(サンプル)20100528施工体制台帳管理表案" xfId="1" xr:uid="{8FD13DBE-898F-3545-B039-BF45103C96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12</xdr:row>
      <xdr:rowOff>0</xdr:rowOff>
    </xdr:from>
    <xdr:to>
      <xdr:col>5</xdr:col>
      <xdr:colOff>330200</xdr:colOff>
      <xdr:row>12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B728D759-6336-5741-BA71-E9D575974A0F}"/>
            </a:ext>
          </a:extLst>
        </xdr:cNvPr>
        <xdr:cNvSpPr>
          <a:spLocks noChangeShapeType="1"/>
        </xdr:cNvSpPr>
      </xdr:nvSpPr>
      <xdr:spPr bwMode="auto">
        <a:xfrm>
          <a:off x="3625850" y="5283200"/>
          <a:ext cx="1206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158750</xdr:colOff>
      <xdr:row>7</xdr:row>
      <xdr:rowOff>228600</xdr:rowOff>
    </xdr:from>
    <xdr:to>
      <xdr:col>8</xdr:col>
      <xdr:colOff>298450</xdr:colOff>
      <xdr:row>7</xdr:row>
      <xdr:rowOff>228600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77CD57B2-2CE5-AB46-BEF7-741A4816347A}"/>
            </a:ext>
          </a:extLst>
        </xdr:cNvPr>
        <xdr:cNvSpPr>
          <a:spLocks noChangeShapeType="1"/>
        </xdr:cNvSpPr>
      </xdr:nvSpPr>
      <xdr:spPr bwMode="auto">
        <a:xfrm flipV="1">
          <a:off x="5873750" y="3606800"/>
          <a:ext cx="1397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165100</xdr:colOff>
      <xdr:row>29</xdr:row>
      <xdr:rowOff>25400</xdr:rowOff>
    </xdr:from>
    <xdr:to>
      <xdr:col>8</xdr:col>
      <xdr:colOff>323850</xdr:colOff>
      <xdr:row>29</xdr:row>
      <xdr:rowOff>25400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EF84E98E-4180-3843-8D5D-1DE3A3C76781}"/>
            </a:ext>
          </a:extLst>
        </xdr:cNvPr>
        <xdr:cNvSpPr>
          <a:spLocks noChangeShapeType="1"/>
        </xdr:cNvSpPr>
      </xdr:nvSpPr>
      <xdr:spPr bwMode="auto">
        <a:xfrm>
          <a:off x="5880100" y="11785600"/>
          <a:ext cx="1460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165100</xdr:colOff>
      <xdr:row>39</xdr:row>
      <xdr:rowOff>209550</xdr:rowOff>
    </xdr:from>
    <xdr:to>
      <xdr:col>9</xdr:col>
      <xdr:colOff>0</xdr:colOff>
      <xdr:row>39</xdr:row>
      <xdr:rowOff>209550</xdr:rowOff>
    </xdr:to>
    <xdr:sp macro="" textlink="">
      <xdr:nvSpPr>
        <xdr:cNvPr id="20" name="Line 9">
          <a:extLst>
            <a:ext uri="{FF2B5EF4-FFF2-40B4-BE49-F238E27FC236}">
              <a16:creationId xmlns:a16="http://schemas.microsoft.com/office/drawing/2014/main" id="{19C56F36-ACCD-2843-9BA4-8A83EE8C2998}"/>
            </a:ext>
          </a:extLst>
        </xdr:cNvPr>
        <xdr:cNvSpPr>
          <a:spLocks noChangeShapeType="1"/>
        </xdr:cNvSpPr>
      </xdr:nvSpPr>
      <xdr:spPr bwMode="auto">
        <a:xfrm>
          <a:off x="5880100" y="15779750"/>
          <a:ext cx="1524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F2DAA-9DDB-8641-8776-3388EE3B41F0}">
  <dimension ref="A1"/>
  <sheetViews>
    <sheetView tabSelected="1" workbookViewId="0"/>
  </sheetViews>
  <sheetFormatPr baseColWidth="10" defaultRowHeight="18"/>
  <cols>
    <col min="1" max="1" width="83.1640625" customWidth="1"/>
  </cols>
  <sheetData>
    <row r="1" spans="1:1" ht="350">
      <c r="A1" s="155" t="s">
        <v>89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D9084-02C4-884A-A54A-B11455396A52}">
  <sheetPr codeName="Sheet1">
    <tabColor rgb="FF0070C0"/>
    <pageSetUpPr fitToPage="1"/>
  </sheetPr>
  <dimension ref="A1:BS69"/>
  <sheetViews>
    <sheetView zoomScaleNormal="100" workbookViewId="0">
      <selection activeCell="AE20" sqref="AE20"/>
    </sheetView>
  </sheetViews>
  <sheetFormatPr baseColWidth="10" defaultColWidth="3.33203125" defaultRowHeight="15"/>
  <cols>
    <col min="1" max="1" width="22.6640625" style="54" customWidth="1" collapsed="1"/>
    <col min="2" max="2" width="12.5" style="54" customWidth="1" collapsed="1"/>
    <col min="3" max="3" width="15.1640625" style="54" customWidth="1"/>
    <col min="4" max="4" width="17.1640625" style="54" customWidth="1"/>
    <col min="5" max="6" width="22.6640625" style="54" customWidth="1"/>
    <col min="7" max="7" width="12.5" style="55" customWidth="1" collapsed="1"/>
    <col min="8" max="8" width="12.5" style="42" customWidth="1" collapsed="1"/>
    <col min="9" max="9" width="9.6640625" style="42" customWidth="1" collapsed="1"/>
    <col min="10" max="11" width="12.5" style="42" customWidth="1" collapsed="1"/>
    <col min="12" max="12" width="9.83203125" style="42" customWidth="1" collapsed="1"/>
    <col min="13" max="13" width="3.33203125" style="42" collapsed="1"/>
    <col min="14" max="51" width="3.33203125" style="42"/>
    <col min="52" max="52" width="3.33203125" style="42" collapsed="1"/>
    <col min="53" max="56" width="3.33203125" style="42"/>
    <col min="57" max="57" width="3.33203125" style="42" collapsed="1"/>
    <col min="58" max="60" width="3.33203125" style="42"/>
    <col min="61" max="62" width="3.33203125" style="42" collapsed="1"/>
    <col min="63" max="67" width="3.33203125" style="42"/>
    <col min="68" max="68" width="3.33203125" style="42" collapsed="1"/>
    <col min="69" max="71" width="3.33203125" style="42"/>
    <col min="72" max="16384" width="3.33203125" style="42" collapsed="1"/>
  </cols>
  <sheetData>
    <row r="1" spans="1:16" ht="35" customHeight="1">
      <c r="A1" s="40" t="s">
        <v>54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6" ht="26" customHeight="1">
      <c r="A2" s="43" t="s">
        <v>52</v>
      </c>
      <c r="B2" s="162" t="s">
        <v>55</v>
      </c>
      <c r="C2" s="163"/>
      <c r="D2" s="163"/>
      <c r="E2" s="164"/>
      <c r="F2" s="44"/>
      <c r="G2" s="45"/>
      <c r="H2" s="156" t="s">
        <v>3</v>
      </c>
      <c r="I2" s="46" t="s">
        <v>4</v>
      </c>
      <c r="J2" s="158">
        <v>45901</v>
      </c>
      <c r="K2" s="159"/>
      <c r="L2" s="48"/>
    </row>
    <row r="3" spans="1:16" ht="26" customHeight="1">
      <c r="A3" s="43" t="s">
        <v>53</v>
      </c>
      <c r="B3" s="162" t="s">
        <v>56</v>
      </c>
      <c r="C3" s="163"/>
      <c r="D3" s="163"/>
      <c r="E3" s="164"/>
      <c r="F3" s="44"/>
      <c r="G3" s="49"/>
      <c r="H3" s="157"/>
      <c r="I3" s="50" t="s">
        <v>6</v>
      </c>
      <c r="J3" s="158">
        <v>46081</v>
      </c>
      <c r="K3" s="159"/>
      <c r="L3" s="48"/>
    </row>
    <row r="4" spans="1:16" ht="26" customHeight="1">
      <c r="A4" s="51"/>
      <c r="B4" s="49"/>
      <c r="C4" s="49"/>
      <c r="D4" s="49"/>
      <c r="E4" s="49"/>
      <c r="F4" s="49"/>
      <c r="G4" s="52"/>
      <c r="H4" s="53"/>
      <c r="I4" s="53"/>
      <c r="J4" s="48"/>
      <c r="K4" s="48"/>
      <c r="L4" s="48"/>
    </row>
    <row r="5" spans="1:16" ht="37" customHeight="1">
      <c r="A5" s="47" t="s">
        <v>7</v>
      </c>
      <c r="B5" s="162" t="s">
        <v>57</v>
      </c>
      <c r="C5" s="163"/>
      <c r="D5" s="163"/>
      <c r="E5" s="164"/>
      <c r="F5" s="44"/>
      <c r="G5" s="54"/>
      <c r="H5" s="55"/>
    </row>
    <row r="6" spans="1:16" ht="26" customHeight="1">
      <c r="A6" s="47" t="s">
        <v>8</v>
      </c>
      <c r="B6" s="165" t="s">
        <v>58</v>
      </c>
      <c r="C6" s="166"/>
      <c r="D6" s="166"/>
      <c r="E6" s="167"/>
      <c r="F6" s="45"/>
      <c r="G6" s="54"/>
      <c r="H6" s="168" t="s">
        <v>9</v>
      </c>
      <c r="I6" s="169"/>
      <c r="J6" s="160" t="s">
        <v>63</v>
      </c>
      <c r="K6" s="161"/>
    </row>
    <row r="7" spans="1:16" ht="26" customHeight="1">
      <c r="A7" s="47" t="s">
        <v>10</v>
      </c>
      <c r="B7" s="165" t="s">
        <v>59</v>
      </c>
      <c r="C7" s="166"/>
      <c r="D7" s="166"/>
      <c r="E7" s="167"/>
      <c r="F7" s="45"/>
      <c r="G7" s="54"/>
      <c r="H7" s="168" t="s">
        <v>11</v>
      </c>
      <c r="I7" s="169"/>
      <c r="J7" s="160" t="s">
        <v>64</v>
      </c>
      <c r="K7" s="161"/>
    </row>
    <row r="8" spans="1:16" ht="26" customHeight="1">
      <c r="A8" s="56" t="s">
        <v>12</v>
      </c>
      <c r="B8" s="165" t="s">
        <v>60</v>
      </c>
      <c r="C8" s="166"/>
      <c r="D8" s="166"/>
      <c r="E8" s="167"/>
      <c r="F8" s="45"/>
      <c r="G8" s="54"/>
      <c r="H8" s="168" t="s">
        <v>13</v>
      </c>
      <c r="I8" s="169"/>
      <c r="J8" s="160" t="s">
        <v>68</v>
      </c>
      <c r="K8" s="161"/>
    </row>
    <row r="9" spans="1:16" ht="26" customHeight="1">
      <c r="A9" s="57" t="s">
        <v>14</v>
      </c>
      <c r="B9" s="170" t="s">
        <v>61</v>
      </c>
      <c r="C9" s="171"/>
      <c r="D9" s="171"/>
      <c r="E9" s="172"/>
      <c r="F9" s="52"/>
      <c r="G9" s="49"/>
      <c r="H9" s="168" t="s">
        <v>13</v>
      </c>
      <c r="I9" s="169"/>
      <c r="J9" s="174" t="s">
        <v>69</v>
      </c>
      <c r="K9" s="175"/>
    </row>
    <row r="10" spans="1:16" ht="26" customHeight="1">
      <c r="A10" s="47" t="s">
        <v>15</v>
      </c>
      <c r="B10" s="170" t="s">
        <v>62</v>
      </c>
      <c r="C10" s="171"/>
      <c r="D10" s="171"/>
      <c r="E10" s="172"/>
      <c r="F10" s="52"/>
      <c r="G10" s="54"/>
      <c r="H10" s="168" t="s">
        <v>65</v>
      </c>
      <c r="I10" s="169"/>
      <c r="J10" s="174" t="s">
        <v>70</v>
      </c>
      <c r="K10" s="175"/>
      <c r="L10" s="48"/>
    </row>
    <row r="11" spans="1:16" ht="26" customHeight="1">
      <c r="A11" s="57" t="s">
        <v>14</v>
      </c>
      <c r="B11" s="170"/>
      <c r="C11" s="171"/>
      <c r="D11" s="171"/>
      <c r="E11" s="172"/>
      <c r="F11" s="52"/>
      <c r="G11" s="58"/>
      <c r="H11" s="58"/>
      <c r="I11" s="58"/>
      <c r="J11" s="58"/>
      <c r="K11" s="58"/>
      <c r="L11" s="58"/>
    </row>
    <row r="12" spans="1:16" ht="26" customHeight="1">
      <c r="A12" s="47" t="s">
        <v>15</v>
      </c>
      <c r="B12" s="170"/>
      <c r="C12" s="171"/>
      <c r="D12" s="171"/>
      <c r="E12" s="172"/>
      <c r="F12" s="52"/>
      <c r="G12" s="173" t="s">
        <v>16</v>
      </c>
      <c r="H12" s="173"/>
      <c r="I12" s="173"/>
      <c r="J12" s="173"/>
      <c r="K12" s="173"/>
      <c r="L12" s="58"/>
    </row>
    <row r="13" spans="1:16" ht="45" customHeight="1">
      <c r="A13" s="53"/>
      <c r="B13" s="52"/>
      <c r="C13" s="52"/>
      <c r="D13" s="52"/>
      <c r="E13" s="58"/>
      <c r="F13" s="58"/>
      <c r="G13" s="58"/>
      <c r="H13" s="58"/>
      <c r="I13" s="58"/>
      <c r="J13" s="58"/>
      <c r="K13" s="58"/>
    </row>
    <row r="14" spans="1:16" ht="45" customHeight="1">
      <c r="A14" s="59" t="s">
        <v>19</v>
      </c>
      <c r="B14" s="60" t="s">
        <v>20</v>
      </c>
      <c r="C14" s="60" t="s">
        <v>21</v>
      </c>
      <c r="D14" s="61" t="s">
        <v>22</v>
      </c>
      <c r="E14" s="59" t="s">
        <v>23</v>
      </c>
      <c r="F14" s="59" t="s">
        <v>24</v>
      </c>
      <c r="G14" s="61" t="s">
        <v>25</v>
      </c>
      <c r="H14" s="62" t="s">
        <v>26</v>
      </c>
      <c r="I14" s="61" t="s">
        <v>27</v>
      </c>
      <c r="J14" s="61" t="s">
        <v>28</v>
      </c>
      <c r="K14" s="61" t="s">
        <v>29</v>
      </c>
      <c r="L14" s="66"/>
      <c r="M14" s="66"/>
      <c r="N14" s="66"/>
      <c r="O14" s="66"/>
      <c r="P14" s="66"/>
    </row>
    <row r="15" spans="1:16" ht="35" customHeight="1">
      <c r="A15" s="75" t="s">
        <v>71</v>
      </c>
      <c r="B15" s="76" t="s">
        <v>72</v>
      </c>
      <c r="C15" s="77" t="s">
        <v>78</v>
      </c>
      <c r="D15" s="78" t="s">
        <v>73</v>
      </c>
      <c r="E15" s="79" t="s">
        <v>86</v>
      </c>
      <c r="F15" s="79" t="s">
        <v>86</v>
      </c>
      <c r="G15" s="76" t="s">
        <v>74</v>
      </c>
      <c r="H15" s="76" t="s">
        <v>75</v>
      </c>
      <c r="I15" s="80" t="s">
        <v>76</v>
      </c>
      <c r="J15" s="76" t="s">
        <v>75</v>
      </c>
      <c r="K15" s="76" t="s">
        <v>77</v>
      </c>
      <c r="L15" s="66"/>
      <c r="M15" s="66"/>
      <c r="N15" s="66"/>
      <c r="O15" s="66"/>
      <c r="P15" s="66"/>
    </row>
    <row r="16" spans="1:16" ht="35" customHeight="1">
      <c r="A16" s="75" t="s">
        <v>79</v>
      </c>
      <c r="B16" s="77" t="s">
        <v>80</v>
      </c>
      <c r="C16" s="76" t="s">
        <v>81</v>
      </c>
      <c r="D16" s="78" t="s">
        <v>85</v>
      </c>
      <c r="E16" s="79" t="s">
        <v>87</v>
      </c>
      <c r="F16" s="79" t="s">
        <v>87</v>
      </c>
      <c r="G16" s="77" t="s">
        <v>80</v>
      </c>
      <c r="H16" s="81" t="s">
        <v>82</v>
      </c>
      <c r="I16" s="77" t="s">
        <v>83</v>
      </c>
      <c r="J16" s="81"/>
      <c r="K16" s="81" t="s">
        <v>84</v>
      </c>
      <c r="L16" s="67"/>
      <c r="M16" s="67"/>
      <c r="N16" s="67"/>
      <c r="O16" s="67"/>
      <c r="P16" s="67"/>
    </row>
    <row r="17" spans="1:16" ht="35" customHeight="1">
      <c r="A17" s="75"/>
      <c r="B17" s="77"/>
      <c r="C17" s="77"/>
      <c r="D17" s="77"/>
      <c r="E17" s="83"/>
      <c r="F17" s="83"/>
      <c r="G17" s="77"/>
      <c r="H17" s="81"/>
      <c r="I17" s="77"/>
      <c r="J17" s="81"/>
      <c r="K17" s="81"/>
      <c r="L17" s="66"/>
      <c r="M17" s="66"/>
      <c r="N17" s="66"/>
      <c r="O17" s="66"/>
      <c r="P17" s="66"/>
    </row>
    <row r="18" spans="1:16" ht="35" customHeight="1">
      <c r="A18" s="82"/>
      <c r="B18" s="77"/>
      <c r="C18" s="76"/>
      <c r="D18" s="77"/>
      <c r="E18" s="83"/>
      <c r="F18" s="83"/>
      <c r="G18" s="77"/>
      <c r="H18" s="81"/>
      <c r="I18" s="77"/>
      <c r="J18" s="81"/>
      <c r="K18" s="81"/>
    </row>
    <row r="19" spans="1:16" ht="35" customHeight="1">
      <c r="A19" s="84"/>
      <c r="B19" s="85"/>
      <c r="C19" s="85"/>
      <c r="D19" s="85"/>
      <c r="E19" s="86"/>
      <c r="F19" s="86"/>
      <c r="G19" s="85"/>
      <c r="H19" s="76"/>
      <c r="I19" s="85"/>
      <c r="J19" s="76"/>
      <c r="K19" s="76"/>
    </row>
    <row r="20" spans="1:16" ht="35" customHeight="1">
      <c r="A20" s="75"/>
      <c r="B20" s="85"/>
      <c r="C20" s="77"/>
      <c r="D20" s="85"/>
      <c r="E20" s="79"/>
      <c r="F20" s="86"/>
      <c r="G20" s="76"/>
      <c r="H20" s="76"/>
      <c r="I20" s="85"/>
      <c r="J20" s="76"/>
      <c r="K20" s="76"/>
    </row>
    <row r="21" spans="1:16" ht="35" customHeight="1">
      <c r="A21" s="82"/>
      <c r="B21" s="77"/>
      <c r="C21" s="77"/>
      <c r="D21" s="77"/>
      <c r="E21" s="83"/>
      <c r="F21" s="83"/>
      <c r="G21" s="81"/>
      <c r="H21" s="81"/>
      <c r="I21" s="77"/>
      <c r="J21" s="81"/>
      <c r="K21" s="81"/>
    </row>
    <row r="22" spans="1:16" ht="35" customHeight="1">
      <c r="A22" s="84"/>
      <c r="B22" s="77"/>
      <c r="C22" s="77"/>
      <c r="D22" s="77"/>
      <c r="E22" s="83"/>
      <c r="F22" s="83"/>
      <c r="G22" s="81"/>
      <c r="H22" s="81"/>
      <c r="I22" s="77"/>
      <c r="J22" s="81"/>
      <c r="K22" s="81"/>
    </row>
    <row r="23" spans="1:16" ht="35" customHeight="1">
      <c r="A23" s="82"/>
      <c r="B23" s="77"/>
      <c r="C23" s="77"/>
      <c r="D23" s="77"/>
      <c r="E23" s="83"/>
      <c r="F23" s="83"/>
      <c r="G23" s="81"/>
      <c r="H23" s="81"/>
      <c r="I23" s="77"/>
      <c r="J23" s="81"/>
      <c r="K23" s="81"/>
    </row>
    <row r="24" spans="1:16" ht="35" customHeight="1">
      <c r="A24" s="82"/>
      <c r="B24" s="77"/>
      <c r="C24" s="77"/>
      <c r="D24" s="77"/>
      <c r="E24" s="83"/>
      <c r="F24" s="83"/>
      <c r="G24" s="81"/>
      <c r="H24" s="81"/>
      <c r="I24" s="77"/>
      <c r="J24" s="81"/>
      <c r="K24" s="81"/>
    </row>
    <row r="25" spans="1:16" ht="35" customHeight="1">
      <c r="A25" s="82"/>
      <c r="B25" s="77"/>
      <c r="C25" s="77"/>
      <c r="D25" s="77"/>
      <c r="E25" s="83"/>
      <c r="F25" s="83"/>
      <c r="G25" s="81"/>
      <c r="H25" s="81"/>
      <c r="I25" s="77"/>
      <c r="J25" s="81"/>
      <c r="K25" s="81"/>
    </row>
    <row r="26" spans="1:16" ht="35" customHeight="1">
      <c r="A26" s="82"/>
      <c r="B26" s="77"/>
      <c r="C26" s="77"/>
      <c r="D26" s="77"/>
      <c r="E26" s="83"/>
      <c r="F26" s="83"/>
      <c r="G26" s="81"/>
      <c r="H26" s="81"/>
      <c r="I26" s="77"/>
      <c r="J26" s="81"/>
      <c r="K26" s="81"/>
    </row>
    <row r="27" spans="1:16" ht="35" customHeight="1">
      <c r="A27" s="87"/>
      <c r="B27" s="77"/>
      <c r="C27" s="77"/>
      <c r="D27" s="77"/>
      <c r="E27" s="83"/>
      <c r="F27" s="83"/>
      <c r="G27" s="81"/>
      <c r="H27" s="81"/>
      <c r="I27" s="77"/>
      <c r="J27" s="81"/>
      <c r="K27" s="81"/>
    </row>
    <row r="28" spans="1:16" ht="35" customHeight="1">
      <c r="A28" s="75"/>
      <c r="B28" s="85"/>
      <c r="C28" s="85"/>
      <c r="D28" s="85"/>
      <c r="E28" s="86"/>
      <c r="F28" s="86"/>
      <c r="G28" s="76"/>
      <c r="H28" s="76"/>
      <c r="I28" s="85"/>
      <c r="J28" s="76"/>
      <c r="K28" s="76"/>
    </row>
    <row r="29" spans="1:16" ht="35" customHeight="1">
      <c r="A29" s="75"/>
      <c r="B29" s="77"/>
      <c r="C29" s="77"/>
      <c r="D29" s="85"/>
      <c r="E29" s="79"/>
      <c r="F29" s="86"/>
      <c r="G29" s="81"/>
      <c r="H29" s="81"/>
      <c r="I29" s="85"/>
      <c r="J29" s="76"/>
      <c r="K29" s="76"/>
    </row>
    <row r="30" spans="1:16" ht="35" customHeight="1">
      <c r="A30" s="75"/>
      <c r="B30" s="77"/>
      <c r="C30" s="76"/>
      <c r="D30" s="85"/>
      <c r="E30" s="83"/>
      <c r="F30" s="83"/>
      <c r="G30" s="81"/>
      <c r="H30" s="81"/>
      <c r="I30" s="77"/>
      <c r="J30" s="81"/>
      <c r="K30" s="81"/>
    </row>
    <row r="31" spans="1:16" ht="35" customHeight="1">
      <c r="A31" s="75"/>
      <c r="B31" s="77"/>
      <c r="C31" s="77"/>
      <c r="D31" s="85"/>
      <c r="E31" s="83"/>
      <c r="F31" s="83"/>
      <c r="G31" s="81"/>
      <c r="H31" s="81"/>
      <c r="I31" s="77"/>
      <c r="J31" s="81"/>
      <c r="K31" s="81"/>
    </row>
    <row r="32" spans="1:16" ht="35" customHeight="1">
      <c r="A32" s="75"/>
      <c r="B32" s="77"/>
      <c r="C32" s="77"/>
      <c r="D32" s="85"/>
      <c r="E32" s="83"/>
      <c r="F32" s="83"/>
      <c r="G32" s="81"/>
      <c r="H32" s="81"/>
      <c r="I32" s="77"/>
      <c r="J32" s="81"/>
      <c r="K32" s="81"/>
    </row>
    <row r="33" spans="1:11" ht="35" customHeight="1">
      <c r="A33" s="75"/>
      <c r="B33" s="77"/>
      <c r="C33" s="77"/>
      <c r="D33" s="85"/>
      <c r="E33" s="83"/>
      <c r="F33" s="83"/>
      <c r="G33" s="81"/>
      <c r="H33" s="81"/>
      <c r="I33" s="77"/>
      <c r="J33" s="81"/>
      <c r="K33" s="81"/>
    </row>
    <row r="34" spans="1:11" ht="35" customHeight="1">
      <c r="A34" s="75"/>
      <c r="B34" s="77"/>
      <c r="C34" s="77"/>
      <c r="D34" s="85"/>
      <c r="E34" s="83"/>
      <c r="F34" s="83"/>
      <c r="G34" s="81"/>
      <c r="H34" s="81"/>
      <c r="I34" s="77"/>
      <c r="J34" s="81"/>
      <c r="K34" s="81"/>
    </row>
    <row r="35" spans="1:11" ht="35" customHeight="1">
      <c r="A35" s="75"/>
      <c r="B35" s="77"/>
      <c r="C35" s="77"/>
      <c r="D35" s="85"/>
      <c r="E35" s="83"/>
      <c r="F35" s="83"/>
      <c r="G35" s="81"/>
      <c r="H35" s="81"/>
      <c r="I35" s="77"/>
      <c r="J35" s="81"/>
      <c r="K35" s="81"/>
    </row>
    <row r="36" spans="1:11" ht="35" customHeight="1">
      <c r="A36" s="75"/>
      <c r="B36" s="77"/>
      <c r="C36" s="77"/>
      <c r="D36" s="85"/>
      <c r="E36" s="83"/>
      <c r="F36" s="83"/>
      <c r="G36" s="81"/>
      <c r="H36" s="81"/>
      <c r="I36" s="77"/>
      <c r="J36" s="81"/>
      <c r="K36" s="81"/>
    </row>
    <row r="37" spans="1:11" ht="35" customHeight="1">
      <c r="A37" s="75"/>
      <c r="B37" s="77"/>
      <c r="C37" s="76"/>
      <c r="D37" s="85"/>
      <c r="E37" s="83"/>
      <c r="F37" s="83"/>
      <c r="G37" s="81"/>
      <c r="H37" s="81"/>
      <c r="I37" s="77"/>
      <c r="J37" s="81"/>
      <c r="K37" s="81"/>
    </row>
    <row r="38" spans="1:11" ht="35" customHeight="1">
      <c r="A38" s="75"/>
      <c r="B38" s="77"/>
      <c r="C38" s="76"/>
      <c r="D38" s="85"/>
      <c r="E38" s="83"/>
      <c r="F38" s="83"/>
      <c r="G38" s="81"/>
      <c r="H38" s="81"/>
      <c r="I38" s="77"/>
      <c r="J38" s="81"/>
      <c r="K38" s="81"/>
    </row>
    <row r="39" spans="1:11" ht="35" customHeight="1">
      <c r="A39" s="75"/>
      <c r="B39" s="77"/>
      <c r="C39" s="77"/>
      <c r="D39" s="77"/>
      <c r="E39" s="83"/>
      <c r="F39" s="83"/>
      <c r="G39" s="81"/>
      <c r="H39" s="81"/>
      <c r="I39" s="77"/>
      <c r="J39" s="81"/>
      <c r="K39" s="81"/>
    </row>
    <row r="40" spans="1:11" ht="35" customHeight="1">
      <c r="A40" s="75"/>
      <c r="B40" s="77"/>
      <c r="C40" s="77"/>
      <c r="D40" s="77"/>
      <c r="E40" s="86"/>
      <c r="F40" s="83"/>
      <c r="G40" s="81"/>
      <c r="H40" s="81"/>
      <c r="I40" s="77"/>
      <c r="J40" s="81"/>
      <c r="K40" s="81"/>
    </row>
    <row r="41" spans="1:11" ht="35" customHeight="1">
      <c r="A41" s="75"/>
      <c r="B41" s="77"/>
      <c r="C41" s="77"/>
      <c r="D41" s="77"/>
      <c r="E41" s="86"/>
      <c r="F41" s="83"/>
      <c r="G41" s="81"/>
      <c r="H41" s="81"/>
      <c r="I41" s="77"/>
      <c r="J41" s="81"/>
      <c r="K41" s="81"/>
    </row>
    <row r="42" spans="1:11" ht="35" customHeight="1">
      <c r="A42" s="84"/>
      <c r="B42" s="85"/>
      <c r="C42" s="85"/>
      <c r="D42" s="85"/>
      <c r="E42" s="86"/>
      <c r="F42" s="86"/>
      <c r="G42" s="76"/>
      <c r="H42" s="76"/>
      <c r="I42" s="85"/>
      <c r="J42" s="76"/>
      <c r="K42" s="76"/>
    </row>
    <row r="43" spans="1:11" ht="35" customHeight="1">
      <c r="A43" s="75"/>
      <c r="B43" s="77"/>
      <c r="C43" s="85"/>
      <c r="D43" s="85"/>
      <c r="E43" s="86"/>
      <c r="F43" s="86"/>
      <c r="G43" s="81"/>
      <c r="H43" s="81"/>
      <c r="I43" s="85"/>
      <c r="J43" s="76"/>
      <c r="K43" s="76"/>
    </row>
    <row r="44" spans="1:11" ht="35" customHeight="1">
      <c r="A44" s="75"/>
      <c r="B44" s="77"/>
      <c r="C44" s="85"/>
      <c r="D44" s="77"/>
      <c r="E44" s="86"/>
      <c r="F44" s="83"/>
      <c r="G44" s="81"/>
      <c r="H44" s="81"/>
      <c r="I44" s="77"/>
      <c r="J44" s="81"/>
      <c r="K44" s="81"/>
    </row>
    <row r="45" spans="1:11" ht="35" customHeight="1">
      <c r="A45" s="75"/>
      <c r="B45" s="77"/>
      <c r="C45" s="85"/>
      <c r="D45" s="77"/>
      <c r="E45" s="86"/>
      <c r="F45" s="83"/>
      <c r="G45" s="81"/>
      <c r="H45" s="81"/>
      <c r="I45" s="77"/>
      <c r="J45" s="81"/>
      <c r="K45" s="81"/>
    </row>
    <row r="46" spans="1:11" ht="35" customHeight="1">
      <c r="A46" s="84"/>
      <c r="B46" s="85"/>
      <c r="C46" s="85"/>
      <c r="D46" s="85"/>
      <c r="E46" s="86"/>
      <c r="F46" s="86"/>
      <c r="G46" s="76"/>
      <c r="H46" s="76"/>
      <c r="I46" s="85"/>
      <c r="J46" s="76"/>
      <c r="K46" s="76"/>
    </row>
    <row r="47" spans="1:11" ht="35" customHeight="1">
      <c r="A47" s="75"/>
      <c r="B47" s="77"/>
      <c r="C47" s="85"/>
      <c r="D47" s="85"/>
      <c r="E47" s="86"/>
      <c r="F47" s="86"/>
      <c r="G47" s="81"/>
      <c r="H47" s="81"/>
      <c r="I47" s="85"/>
      <c r="J47" s="76"/>
      <c r="K47" s="76"/>
    </row>
    <row r="48" spans="1:11" ht="35" customHeight="1">
      <c r="A48" s="75"/>
      <c r="B48" s="77"/>
      <c r="C48" s="85"/>
      <c r="D48" s="77"/>
      <c r="E48" s="86"/>
      <c r="F48" s="86"/>
      <c r="G48" s="81"/>
      <c r="H48" s="81"/>
      <c r="I48" s="77"/>
      <c r="J48" s="81"/>
      <c r="K48" s="81"/>
    </row>
    <row r="49" spans="1:12" ht="35" customHeight="1">
      <c r="A49" s="75"/>
      <c r="B49" s="77"/>
      <c r="C49" s="85"/>
      <c r="D49" s="77"/>
      <c r="E49" s="86"/>
      <c r="F49" s="86"/>
      <c r="G49" s="81"/>
      <c r="H49" s="81"/>
      <c r="I49" s="77"/>
      <c r="J49" s="81"/>
      <c r="K49" s="81"/>
    </row>
    <row r="50" spans="1:12" ht="35" customHeight="1">
      <c r="A50" s="84"/>
      <c r="B50" s="85"/>
      <c r="C50" s="85"/>
      <c r="D50" s="85"/>
      <c r="E50" s="86"/>
      <c r="F50" s="86"/>
      <c r="G50" s="76"/>
      <c r="H50" s="76"/>
      <c r="I50" s="85"/>
      <c r="J50" s="76"/>
      <c r="K50" s="76"/>
    </row>
    <row r="51" spans="1:12" ht="31.5" hidden="1" customHeight="1">
      <c r="A51" s="69"/>
      <c r="B51" s="68"/>
      <c r="C51" s="68"/>
      <c r="D51" s="68"/>
      <c r="E51" s="70"/>
      <c r="F51" s="70"/>
      <c r="G51" s="71"/>
      <c r="H51" s="68"/>
      <c r="I51" s="68"/>
      <c r="J51" s="63"/>
      <c r="K51" s="65"/>
      <c r="L51" s="61"/>
    </row>
    <row r="52" spans="1:12" ht="31.5" hidden="1" customHeight="1">
      <c r="A52" s="72"/>
      <c r="B52" s="64"/>
      <c r="C52" s="64"/>
      <c r="D52" s="64"/>
      <c r="E52" s="73"/>
      <c r="F52" s="73"/>
      <c r="G52" s="74"/>
      <c r="H52" s="64"/>
      <c r="I52" s="64"/>
      <c r="J52" s="61"/>
      <c r="K52" s="62"/>
      <c r="L52" s="61"/>
    </row>
    <row r="53" spans="1:12" ht="31.5" hidden="1" customHeight="1">
      <c r="A53" s="72"/>
      <c r="B53" s="64"/>
      <c r="C53" s="64"/>
      <c r="D53" s="64"/>
      <c r="E53" s="73"/>
      <c r="F53" s="73"/>
      <c r="G53" s="74"/>
      <c r="H53" s="64"/>
      <c r="I53" s="64"/>
      <c r="J53" s="61"/>
      <c r="K53" s="62"/>
      <c r="L53" s="61"/>
    </row>
    <row r="54" spans="1:12" ht="32" hidden="1" customHeight="1">
      <c r="A54" s="72"/>
      <c r="B54" s="64"/>
      <c r="C54" s="64"/>
      <c r="D54" s="64"/>
      <c r="E54" s="73"/>
      <c r="F54" s="73"/>
      <c r="G54" s="74"/>
      <c r="H54" s="64"/>
      <c r="I54" s="64"/>
      <c r="J54" s="61"/>
      <c r="K54" s="62"/>
      <c r="L54" s="61"/>
    </row>
    <row r="55" spans="1:12" ht="32" hidden="1" customHeight="1">
      <c r="A55" s="72"/>
      <c r="B55" s="64"/>
      <c r="C55" s="64"/>
      <c r="D55" s="64"/>
      <c r="E55" s="73"/>
      <c r="F55" s="73"/>
      <c r="G55" s="74"/>
      <c r="H55" s="64"/>
      <c r="I55" s="64"/>
      <c r="J55" s="61"/>
      <c r="K55" s="62"/>
      <c r="L55" s="61"/>
    </row>
    <row r="56" spans="1:12" ht="32" hidden="1" customHeight="1">
      <c r="A56" s="72"/>
      <c r="B56" s="64"/>
      <c r="C56" s="64"/>
      <c r="D56" s="64"/>
      <c r="E56" s="73"/>
      <c r="F56" s="73"/>
      <c r="G56" s="74"/>
      <c r="H56" s="64"/>
      <c r="I56" s="64"/>
      <c r="J56" s="61"/>
      <c r="K56" s="62"/>
      <c r="L56" s="61"/>
    </row>
    <row r="57" spans="1:12" ht="32" hidden="1" customHeight="1">
      <c r="A57" s="72"/>
      <c r="B57" s="64"/>
      <c r="C57" s="64"/>
      <c r="D57" s="64"/>
      <c r="E57" s="73"/>
      <c r="F57" s="73"/>
      <c r="G57" s="74"/>
      <c r="H57" s="64"/>
      <c r="I57" s="64"/>
      <c r="J57" s="61"/>
      <c r="K57" s="62"/>
      <c r="L57" s="61"/>
    </row>
    <row r="58" spans="1:12" ht="32" hidden="1" customHeight="1">
      <c r="A58" s="72"/>
      <c r="B58" s="64"/>
      <c r="C58" s="64"/>
      <c r="D58" s="64"/>
      <c r="E58" s="73"/>
      <c r="F58" s="73"/>
      <c r="G58" s="74"/>
      <c r="H58" s="64"/>
      <c r="I58" s="64"/>
      <c r="J58" s="61"/>
      <c r="K58" s="62"/>
      <c r="L58" s="61"/>
    </row>
    <row r="59" spans="1:12" hidden="1"/>
    <row r="60" spans="1:12" hidden="1"/>
    <row r="61" spans="1:12" hidden="1"/>
    <row r="62" spans="1:12" hidden="1"/>
    <row r="63" spans="1:12" hidden="1"/>
    <row r="64" spans="1:12" hidden="1"/>
    <row r="65" hidden="1"/>
    <row r="66" hidden="1"/>
    <row r="67" hidden="1"/>
    <row r="68" hidden="1"/>
    <row r="69" hidden="1"/>
  </sheetData>
  <mergeCells count="24">
    <mergeCell ref="B11:E11"/>
    <mergeCell ref="B12:E12"/>
    <mergeCell ref="G12:K12"/>
    <mergeCell ref="B9:E9"/>
    <mergeCell ref="H9:I9"/>
    <mergeCell ref="J9:K9"/>
    <mergeCell ref="B10:E10"/>
    <mergeCell ref="H10:I10"/>
    <mergeCell ref="J10:K10"/>
    <mergeCell ref="H2:H3"/>
    <mergeCell ref="J2:K2"/>
    <mergeCell ref="J3:K3"/>
    <mergeCell ref="J8:K8"/>
    <mergeCell ref="B5:E5"/>
    <mergeCell ref="B6:E6"/>
    <mergeCell ref="H6:I6"/>
    <mergeCell ref="J6:K6"/>
    <mergeCell ref="B2:E2"/>
    <mergeCell ref="B3:E3"/>
    <mergeCell ref="B7:E7"/>
    <mergeCell ref="H7:I7"/>
    <mergeCell ref="J7:K7"/>
    <mergeCell ref="B8:E8"/>
    <mergeCell ref="H8:I8"/>
  </mergeCells>
  <phoneticPr fontId="3"/>
  <pageMargins left="0.7" right="0.7" top="0.75" bottom="0.75" header="0.3" footer="0.3"/>
  <pageSetup paperSize="9" scale="47" fitToHeight="0" orientation="portrait" blackAndWhite="1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EB75F-20BB-744C-BC36-B7144CF282D5}">
  <sheetPr codeName="Sheet2">
    <pageSetUpPr fitToPage="1"/>
  </sheetPr>
  <dimension ref="A1:BS70"/>
  <sheetViews>
    <sheetView view="pageBreakPreview" zoomScale="60" zoomScaleNormal="100" workbookViewId="0">
      <selection activeCell="H5" sqref="H5"/>
    </sheetView>
  </sheetViews>
  <sheetFormatPr baseColWidth="10" defaultColWidth="3.33203125" defaultRowHeight="14"/>
  <cols>
    <col min="1" max="1" width="6.1640625" style="3" customWidth="1" collapsed="1"/>
    <col min="2" max="2" width="6.1640625" style="3" customWidth="1"/>
    <col min="3" max="3" width="22.6640625" style="1" customWidth="1" collapsed="1"/>
    <col min="4" max="4" width="12.5" style="1" customWidth="1" collapsed="1"/>
    <col min="5" max="5" width="15.1640625" style="1" customWidth="1"/>
    <col min="6" max="6" width="34.33203125" style="1" customWidth="1"/>
    <col min="7" max="8" width="22.6640625" style="1" customWidth="1"/>
    <col min="9" max="9" width="12.5" style="2" customWidth="1" collapsed="1"/>
    <col min="10" max="10" width="12.5" style="3" customWidth="1" collapsed="1"/>
    <col min="11" max="11" width="9.6640625" style="3" customWidth="1" collapsed="1"/>
    <col min="12" max="13" width="12.5" style="3" customWidth="1" collapsed="1"/>
    <col min="14" max="14" width="9.83203125" style="3" customWidth="1" collapsed="1"/>
    <col min="15" max="15" width="3.33203125" style="3" collapsed="1"/>
    <col min="16" max="53" width="3.33203125" style="3"/>
    <col min="54" max="54" width="3.33203125" style="3" collapsed="1"/>
    <col min="55" max="58" width="3.33203125" style="3"/>
    <col min="59" max="59" width="3.33203125" style="3" collapsed="1"/>
    <col min="60" max="62" width="3.33203125" style="3"/>
    <col min="63" max="64" width="3.33203125" style="3" collapsed="1"/>
    <col min="65" max="69" width="3.33203125" style="3"/>
    <col min="70" max="70" width="3.33203125" style="3" collapsed="1"/>
    <col min="71" max="71" width="3.33203125" style="3"/>
    <col min="72" max="16384" width="3.33203125" style="3" collapsed="1"/>
  </cols>
  <sheetData>
    <row r="1" spans="1:18" ht="24" customHeight="1">
      <c r="A1" s="180" t="s">
        <v>0</v>
      </c>
      <c r="B1" s="181"/>
      <c r="C1" s="182"/>
      <c r="D1" s="88"/>
      <c r="E1" s="88"/>
      <c r="F1" s="88"/>
      <c r="G1" s="88"/>
      <c r="H1" s="88"/>
      <c r="I1" s="89"/>
      <c r="J1" s="90"/>
      <c r="K1" s="90"/>
      <c r="L1" s="90"/>
      <c r="M1" s="90"/>
    </row>
    <row r="2" spans="1:18" ht="35" customHeight="1">
      <c r="A2" s="183" t="s">
        <v>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8" ht="24" customHeight="1">
      <c r="A3" s="184" t="s">
        <v>2</v>
      </c>
      <c r="B3" s="184"/>
      <c r="C3" s="184"/>
      <c r="D3" s="206" t="str">
        <f>IF(データ管理!B2="","",データ管理!B2)</f>
        <v>〇〇会社株式会社</v>
      </c>
      <c r="E3" s="207"/>
      <c r="F3" s="207"/>
      <c r="G3" s="208"/>
      <c r="H3" s="92"/>
      <c r="I3" s="93"/>
      <c r="J3" s="185" t="s">
        <v>3</v>
      </c>
      <c r="K3" s="91" t="s">
        <v>4</v>
      </c>
      <c r="L3" s="187">
        <f>IF(データ管理!J2="","",データ管理!J2)</f>
        <v>45901</v>
      </c>
      <c r="M3" s="188"/>
      <c r="N3" s="4"/>
    </row>
    <row r="4" spans="1:18" ht="24" customHeight="1">
      <c r="A4" s="184" t="s">
        <v>5</v>
      </c>
      <c r="B4" s="184"/>
      <c r="C4" s="184"/>
      <c r="D4" s="209" t="str">
        <f>IF(データ管理!B3="","",データ管理!B3)</f>
        <v>▲▲新築工事</v>
      </c>
      <c r="E4" s="198"/>
      <c r="F4" s="198"/>
      <c r="G4" s="210"/>
      <c r="H4" s="150"/>
      <c r="I4" s="151"/>
      <c r="J4" s="186"/>
      <c r="K4" s="95" t="s">
        <v>6</v>
      </c>
      <c r="L4" s="189">
        <f>IF(データ管理!J3="","",データ管理!J3)</f>
        <v>46081</v>
      </c>
      <c r="M4" s="188"/>
      <c r="N4" s="4"/>
    </row>
    <row r="5" spans="1:18" ht="24" customHeight="1">
      <c r="A5" s="96"/>
      <c r="B5" s="96"/>
      <c r="C5" s="97"/>
      <c r="D5" s="94"/>
      <c r="E5" s="94"/>
      <c r="F5" s="94"/>
      <c r="G5" s="94"/>
      <c r="H5" s="151"/>
      <c r="I5" s="152"/>
      <c r="J5" s="96"/>
      <c r="K5" s="96"/>
      <c r="L5" s="99"/>
      <c r="M5" s="99"/>
      <c r="N5" s="4"/>
    </row>
    <row r="6" spans="1:18" ht="35" customHeight="1">
      <c r="A6" s="190" t="s">
        <v>7</v>
      </c>
      <c r="B6" s="196"/>
      <c r="C6" s="196"/>
      <c r="D6" s="214" t="str">
        <f>IF(データ管理!B5="","",データ管理!B5)</f>
        <v>□□工業株式会社
（12345678910)</v>
      </c>
      <c r="E6" s="215"/>
      <c r="F6" s="215"/>
      <c r="G6" s="216"/>
      <c r="H6" s="150"/>
      <c r="I6" s="153"/>
      <c r="J6" s="89"/>
      <c r="K6" s="90"/>
      <c r="L6" s="90"/>
      <c r="M6" s="90"/>
    </row>
    <row r="7" spans="1:18" ht="24" customHeight="1">
      <c r="A7" s="190" t="s">
        <v>8</v>
      </c>
      <c r="B7" s="196"/>
      <c r="C7" s="196"/>
      <c r="D7" s="197" t="str">
        <f>IF(データ管理!B6="","",データ管理!B6)</f>
        <v>山田太郎</v>
      </c>
      <c r="E7" s="198"/>
      <c r="F7" s="198"/>
      <c r="G7" s="199"/>
      <c r="H7" s="154"/>
      <c r="I7" s="153"/>
      <c r="J7" s="176" t="s">
        <v>9</v>
      </c>
      <c r="K7" s="177"/>
      <c r="L7" s="178" t="str">
        <f>IF(データ管理!J6="","",データ管理!J6)</f>
        <v>秋山三郎</v>
      </c>
      <c r="M7" s="179"/>
    </row>
    <row r="8" spans="1:18" ht="24" customHeight="1">
      <c r="A8" s="190" t="s">
        <v>10</v>
      </c>
      <c r="B8" s="196"/>
      <c r="C8" s="196"/>
      <c r="D8" s="197" t="str">
        <f>IF(データ管理!B7="","",データ管理!B7)</f>
        <v>鈴木一郎</v>
      </c>
      <c r="E8" s="198"/>
      <c r="F8" s="198"/>
      <c r="G8" s="199"/>
      <c r="H8" s="154"/>
      <c r="I8" s="153"/>
      <c r="J8" s="190" t="s">
        <v>11</v>
      </c>
      <c r="K8" s="191"/>
      <c r="L8" s="192" t="str">
        <f>IF(データ管理!J7="","",データ管理!J7)</f>
        <v>三宅四郎</v>
      </c>
      <c r="M8" s="193"/>
    </row>
    <row r="9" spans="1:18" ht="24" customHeight="1">
      <c r="A9" s="194" t="s">
        <v>12</v>
      </c>
      <c r="B9" s="195"/>
      <c r="C9" s="196"/>
      <c r="D9" s="197" t="str">
        <f>IF(データ管理!B8="","",データ管理!B8)</f>
        <v>山本ゆり子</v>
      </c>
      <c r="E9" s="198"/>
      <c r="F9" s="198"/>
      <c r="G9" s="199"/>
      <c r="H9" s="154"/>
      <c r="I9" s="153"/>
      <c r="J9" s="190" t="s">
        <v>66</v>
      </c>
      <c r="K9" s="191"/>
      <c r="L9" s="192" t="str">
        <f>IF(データ管理!J8="","",データ管理!J8)</f>
        <v>高原洋子</v>
      </c>
      <c r="M9" s="193"/>
    </row>
    <row r="10" spans="1:18" ht="24" customHeight="1">
      <c r="A10" s="201" t="s">
        <v>14</v>
      </c>
      <c r="B10" s="202"/>
      <c r="C10" s="202"/>
      <c r="D10" s="197" t="str">
        <f>IF(データ管理!B9="","",データ管理!B9)</f>
        <v>佐藤二朗</v>
      </c>
      <c r="E10" s="203"/>
      <c r="F10" s="203"/>
      <c r="G10" s="204"/>
      <c r="H10" s="152"/>
      <c r="I10" s="151"/>
      <c r="J10" s="190" t="s">
        <v>66</v>
      </c>
      <c r="K10" s="191"/>
      <c r="L10" s="192" t="str">
        <f>IF(データ管理!J9="","",データ管理!J9)</f>
        <v>岸元一郎</v>
      </c>
      <c r="M10" s="205"/>
    </row>
    <row r="11" spans="1:18" ht="24" customHeight="1">
      <c r="A11" s="100"/>
      <c r="B11" s="190" t="s">
        <v>15</v>
      </c>
      <c r="C11" s="196"/>
      <c r="D11" s="197" t="str">
        <f>IF(データ管理!B10="","",データ管理!B10)</f>
        <v>施工管理</v>
      </c>
      <c r="E11" s="203"/>
      <c r="F11" s="203"/>
      <c r="G11" s="204"/>
      <c r="H11" s="152"/>
      <c r="I11" s="153"/>
      <c r="J11" s="190" t="s">
        <v>67</v>
      </c>
      <c r="K11" s="191"/>
      <c r="L11" s="192" t="str">
        <f>IF(データ管理!J10="","",データ管理!J10)</f>
        <v>佐々木五郎</v>
      </c>
      <c r="M11" s="205"/>
      <c r="N11" s="4"/>
    </row>
    <row r="12" spans="1:18" ht="24" customHeight="1">
      <c r="A12" s="201" t="s">
        <v>14</v>
      </c>
      <c r="B12" s="202"/>
      <c r="C12" s="202"/>
      <c r="D12" s="197" t="str">
        <f>IF(データ管理!B11="","",データ管理!B11)</f>
        <v/>
      </c>
      <c r="E12" s="203"/>
      <c r="F12" s="203"/>
      <c r="G12" s="204"/>
      <c r="H12" s="98"/>
      <c r="I12" s="101"/>
      <c r="J12" s="101"/>
      <c r="K12" s="101"/>
      <c r="L12" s="101"/>
      <c r="M12" s="101"/>
      <c r="N12" s="5"/>
    </row>
    <row r="13" spans="1:18" ht="24" customHeight="1">
      <c r="A13" s="102"/>
      <c r="B13" s="190" t="s">
        <v>15</v>
      </c>
      <c r="C13" s="196"/>
      <c r="D13" s="211" t="str">
        <f>IF(データ管理!B12="","",データ管理!B12)</f>
        <v/>
      </c>
      <c r="E13" s="212"/>
      <c r="F13" s="212"/>
      <c r="G13" s="213"/>
      <c r="H13" s="98"/>
      <c r="I13" s="200" t="s">
        <v>16</v>
      </c>
      <c r="J13" s="200"/>
      <c r="K13" s="200"/>
      <c r="L13" s="200"/>
      <c r="M13" s="200"/>
      <c r="N13" s="5"/>
    </row>
    <row r="14" spans="1:18" ht="45" customHeight="1">
      <c r="A14" s="99"/>
      <c r="B14" s="96"/>
      <c r="C14" s="96"/>
      <c r="D14" s="98"/>
      <c r="E14" s="98"/>
      <c r="F14" s="98"/>
      <c r="G14" s="101"/>
      <c r="H14" s="101"/>
      <c r="I14" s="101"/>
      <c r="J14" s="101"/>
      <c r="K14" s="101"/>
      <c r="L14" s="101"/>
      <c r="M14" s="101"/>
    </row>
    <row r="15" spans="1:18" ht="45" customHeight="1">
      <c r="A15" s="103" t="s">
        <v>17</v>
      </c>
      <c r="B15" s="103" t="s">
        <v>18</v>
      </c>
      <c r="C15" s="104" t="s">
        <v>19</v>
      </c>
      <c r="D15" s="103" t="s">
        <v>20</v>
      </c>
      <c r="E15" s="103" t="s">
        <v>21</v>
      </c>
      <c r="F15" s="105" t="s">
        <v>22</v>
      </c>
      <c r="G15" s="104" t="s">
        <v>23</v>
      </c>
      <c r="H15" s="104" t="s">
        <v>24</v>
      </c>
      <c r="I15" s="105" t="s">
        <v>25</v>
      </c>
      <c r="J15" s="105" t="s">
        <v>26</v>
      </c>
      <c r="K15" s="105" t="s">
        <v>27</v>
      </c>
      <c r="L15" s="105" t="s">
        <v>28</v>
      </c>
      <c r="M15" s="105" t="s">
        <v>29</v>
      </c>
      <c r="N15" s="11"/>
      <c r="O15" s="11"/>
      <c r="P15" s="11"/>
      <c r="Q15" s="11"/>
      <c r="R15" s="11"/>
    </row>
    <row r="16" spans="1:18" ht="35" customHeight="1">
      <c r="A16" s="106">
        <v>1</v>
      </c>
      <c r="B16" s="107">
        <v>1</v>
      </c>
      <c r="C16" s="148" t="s">
        <v>71</v>
      </c>
      <c r="D16" s="107" t="str">
        <f>IF($C16="","",
  IFERROR(
    IF(
      VLOOKUP($C16,データ管理!$A:$K, 2+(COLUMN()-COLUMN($D$16)), FALSE)="",
      "",
      VLOOKUP($C16,データ管理!$A:$K, 2+(COLUMN()-COLUMN($D$16)), FALSE)
    ),
  "")
)</f>
        <v>安田一郎</v>
      </c>
      <c r="E16" s="108" t="str">
        <f>IF($C16="","",
  IFERROR(
    IF(
      VLOOKUP($C16,データ管理!$A:$K, 2+(COLUMN()-COLUMN($D$16)), FALSE)="",
      "",
      VLOOKUP($C16,データ管理!$A:$K, 2+(COLUMN()-COLUMN($D$16)), FALSE)
    ),
  "")
)</f>
        <v>地業工事</v>
      </c>
      <c r="F16" s="108" t="str">
        <f>IF($C16="","",
  IFERROR(
    IF(
      VLOOKUP($C16,データ管理!$A:$K, 2+(COLUMN()-COLUMN($D$16)), FALSE)="",
      "",
      VLOOKUP($C16,データ管理!$A:$K, 2+(COLUMN()-COLUMN($D$16)), FALSE)
    ),
  "")
)</f>
        <v>2025.10.10～2026.01.30</v>
      </c>
      <c r="G16" s="108" t="str">
        <f>IF($C16="","",
  IFERROR(
    IF(
      VLOOKUP($C16,データ管理!$A:$K, 2+(COLUMN()-COLUMN($D$16)), FALSE)="",
      "",
      VLOOKUP($C16,データ管理!$A:$K, 2+(COLUMN()-COLUMN($D$16)), FALSE)
    ),
  "")
)</f>
        <v>県知事　特-10　
第158586号</v>
      </c>
      <c r="H16" s="108" t="str">
        <f>IF($C16="","",
  IFERROR(
    IF(
      VLOOKUP($C16,データ管理!$A:$K, 2+(COLUMN()-COLUMN($D$16)), FALSE)="",
      "",
      VLOOKUP($C16,データ管理!$A:$K, 2+(COLUMN()-COLUMN($D$16)), FALSE)
    ),
  "")
)</f>
        <v>県知事　特-10　
第158586号</v>
      </c>
      <c r="I16" s="107" t="str">
        <f>IF($C16="","",
  IFERROR(
    IF(
      VLOOKUP($C16,データ管理!$A:$K, 2+(COLUMN()-COLUMN($D$16)), FALSE)="",
      "",
      VLOOKUP($C16,データ管理!$A:$K, 2+(COLUMN()-COLUMN($D$16)), FALSE)
    ),
  "")
)</f>
        <v>安田和重</v>
      </c>
      <c r="J16" s="108" t="str">
        <f>IF($C16="","",
  IFERROR(
    IF(
      VLOOKUP($C16,データ管理!$A:$K, 2+(COLUMN()-COLUMN($D$16)), FALSE)="",
      "",
      VLOOKUP($C16,データ管理!$A:$K, 2+(COLUMN()-COLUMN($D$16)), FALSE)
    ),
  "")
)</f>
        <v>吉田一誠</v>
      </c>
      <c r="K16" s="108" t="str">
        <f>IF($C16="","",
  IFERROR(
    IF(
      VLOOKUP($C16,データ管理!$A:$K, 2+(COLUMN()-COLUMN($D$16)), FALSE)="",
      "",
      VLOOKUP($C16,データ管理!$A:$K, 2+(COLUMN()-COLUMN($D$16)), FALSE)
    ),
  "")
)</f>
        <v>有</v>
      </c>
      <c r="L16" s="107" t="str">
        <f>IF($C16="","",
  IFERROR(
    IF(
      VLOOKUP($C16,データ管理!$A:$K, 2+(COLUMN()-COLUMN($D$16)), FALSE)="",
      "",
      VLOOKUP($C16,データ管理!$A:$K, 2+(COLUMN()-COLUMN($D$16)), FALSE)
    ),
  "")
)</f>
        <v>吉田一誠</v>
      </c>
      <c r="M16" s="107" t="str">
        <f>IF($C16="","",
  IFERROR(
    IF(
      VLOOKUP($C16,データ管理!$A:$K, 2+(COLUMN()-COLUMN($D$16)), FALSE)="",
      "",
      VLOOKUP($C16,データ管理!$A:$K, 2+(COLUMN()-COLUMN($D$16)), FALSE)
    ),
  "")
)</f>
        <v>地業</v>
      </c>
      <c r="N16" s="11"/>
      <c r="O16" s="11"/>
      <c r="P16" s="11"/>
      <c r="Q16" s="11"/>
      <c r="R16" s="11"/>
    </row>
    <row r="17" spans="1:18" ht="35" customHeight="1">
      <c r="A17" s="109"/>
      <c r="B17" s="110">
        <v>2</v>
      </c>
      <c r="C17" s="148"/>
      <c r="D17" s="108" t="str">
        <f>IF($C17="","",
  IFERROR(
    IF(
      VLOOKUP($C17,データ管理!$A:$K, 2+(COLUMN()-COLUMN($D$16)), FALSE)="",
      "",
      VLOOKUP($C17,データ管理!$A:$K, 2+(COLUMN()-COLUMN($D$16)), FALSE)
    ),
  "")
)</f>
        <v/>
      </c>
      <c r="E17" s="107" t="str">
        <f>IF($C17="","",
  IFERROR(
    IF(
      VLOOKUP($C17,データ管理!$A:$K, 2+(COLUMN()-COLUMN($D$16)), FALSE)="",
      "",
      VLOOKUP($C17,データ管理!$A:$K, 2+(COLUMN()-COLUMN($D$16)), FALSE)
    ),
  "")
)</f>
        <v/>
      </c>
      <c r="F17" s="108" t="str">
        <f>IF($C17="","",
  IFERROR(
    IF(
      VLOOKUP($C17,データ管理!$A:$K, 2+(COLUMN()-COLUMN($D$16)), FALSE)="",
      "",
      VLOOKUP($C17,データ管理!$A:$K, 2+(COLUMN()-COLUMN($D$16)), FALSE)
    ),
  "")
)</f>
        <v/>
      </c>
      <c r="G17" s="108" t="str">
        <f>IF($C17="","",
  IFERROR(
    IF(
      VLOOKUP($C17,データ管理!$A:$K, 2+(COLUMN()-COLUMN($D$16)), FALSE)="",
      "",
      VLOOKUP($C17,データ管理!$A:$K, 2+(COLUMN()-COLUMN($D$16)), FALSE)
    ),
  "")
)</f>
        <v/>
      </c>
      <c r="H17" s="108" t="str">
        <f>IF($C17="","",
  IFERROR(
    IF(
      VLOOKUP($C17,データ管理!$A:$K, 2+(COLUMN()-COLUMN($D$16)), FALSE)="",
      "",
      VLOOKUP($C17,データ管理!$A:$K, 2+(COLUMN()-COLUMN($D$16)), FALSE)
    ),
  "")
)</f>
        <v/>
      </c>
      <c r="I17" s="108" t="str">
        <f>IF($C17="","",
  IFERROR(
    IF(
      VLOOKUP($C17,データ管理!$A:$K, 2+(COLUMN()-COLUMN($D$16)), FALSE)="",
      "",
      VLOOKUP($C17,データ管理!$A:$K, 2+(COLUMN()-COLUMN($D$16)), FALSE)
    ),
  "")
)</f>
        <v/>
      </c>
      <c r="J17" s="108" t="str">
        <f>IF($C17="","",
  IFERROR(
    IF(
      VLOOKUP($C17,データ管理!$A:$K, 2+(COLUMN()-COLUMN($D$16)), FALSE)="",
      "",
      VLOOKUP($C17,データ管理!$A:$K, 2+(COLUMN()-COLUMN($D$16)), FALSE)
    ),
  "")
)</f>
        <v/>
      </c>
      <c r="K17" s="108" t="str">
        <f>IF($C17="","",
  IFERROR(
    IF(
      VLOOKUP($C17,データ管理!$A:$K, 2+(COLUMN()-COLUMN($D$16)), FALSE)="",
      "",
      VLOOKUP($C17,データ管理!$A:$K, 2+(COLUMN()-COLUMN($D$16)), FALSE)
    ),
  "")
)</f>
        <v/>
      </c>
      <c r="L17" s="108" t="str">
        <f>IF($C17="","",
  IFERROR(
    IF(
      VLOOKUP($C17,データ管理!$A:$K, 2+(COLUMN()-COLUMN($D$16)), FALSE)="",
      "",
      VLOOKUP($C17,データ管理!$A:$K, 2+(COLUMN()-COLUMN($D$16)), FALSE)
    ),
  "")
)</f>
        <v/>
      </c>
      <c r="M17" s="108" t="str">
        <f>IF($C17="","",
  IFERROR(
    IF(
      VLOOKUP($C17,データ管理!$A:$K, 2+(COLUMN()-COLUMN($D$16)), FALSE)="",
      "",
      VLOOKUP($C17,データ管理!$A:$K, 2+(COLUMN()-COLUMN($D$16)), FALSE)
    ),
  "")
)</f>
        <v/>
      </c>
      <c r="N17" s="12"/>
      <c r="O17" s="12"/>
      <c r="P17" s="12"/>
      <c r="Q17" s="12"/>
      <c r="R17" s="12"/>
    </row>
    <row r="18" spans="1:18" ht="35" customHeight="1">
      <c r="A18" s="109"/>
      <c r="B18" s="110">
        <v>3</v>
      </c>
      <c r="C18" s="148"/>
      <c r="D18" s="108" t="str">
        <f>IF($C18="","",
  IFERROR(
    IF(
      VLOOKUP($C18,データ管理!$A:$K, 2+(COLUMN()-COLUMN($D$16)), FALSE)="",
      "",
      VLOOKUP($C18,データ管理!$A:$K, 2+(COLUMN()-COLUMN($D$16)), FALSE)
    ),
  "")
)</f>
        <v/>
      </c>
      <c r="E18" s="108" t="str">
        <f>IF($C18="","",
  IFERROR(
    IF(
      VLOOKUP($C18,データ管理!$A:$K, 2+(COLUMN()-COLUMN($D$16)), FALSE)="",
      "",
      VLOOKUP($C18,データ管理!$A:$K, 2+(COLUMN()-COLUMN($D$16)), FALSE)
    ),
  "")
)</f>
        <v/>
      </c>
      <c r="F18" s="108" t="str">
        <f>IF($C18="","",
  IFERROR(
    IF(
      VLOOKUP($C18,データ管理!$A:$K, 2+(COLUMN()-COLUMN($D$16)), FALSE)="",
      "",
      VLOOKUP($C18,データ管理!$A:$K, 2+(COLUMN()-COLUMN($D$16)), FALSE)
    ),
  "")
)</f>
        <v/>
      </c>
      <c r="G18" s="108" t="str">
        <f>IF($C18="","",
  IFERROR(
    IF(
      VLOOKUP($C18,データ管理!$A:$K, 2+(COLUMN()-COLUMN($D$16)), FALSE)="",
      "",
      VLOOKUP($C18,データ管理!$A:$K, 2+(COLUMN()-COLUMN($D$16)), FALSE)
    ),
  "")
)</f>
        <v/>
      </c>
      <c r="H18" s="108" t="str">
        <f>IF($C18="","",
  IFERROR(
    IF(
      VLOOKUP($C18,データ管理!$A:$K, 2+(COLUMN()-COLUMN($D$16)), FALSE)="",
      "",
      VLOOKUP($C18,データ管理!$A:$K, 2+(COLUMN()-COLUMN($D$16)), FALSE)
    ),
  "")
)</f>
        <v/>
      </c>
      <c r="I18" s="108" t="str">
        <f>IF($C18="","",
  IFERROR(
    IF(
      VLOOKUP($C18,データ管理!$A:$K, 2+(COLUMN()-COLUMN($D$16)), FALSE)="",
      "",
      VLOOKUP($C18,データ管理!$A:$K, 2+(COLUMN()-COLUMN($D$16)), FALSE)
    ),
  "")
)</f>
        <v/>
      </c>
      <c r="J18" s="108" t="str">
        <f>IF($C18="","",
  IFERROR(
    IF(
      VLOOKUP($C18,データ管理!$A:$K, 2+(COLUMN()-COLUMN($D$16)), FALSE)="",
      "",
      VLOOKUP($C18,データ管理!$A:$K, 2+(COLUMN()-COLUMN($D$16)), FALSE)
    ),
  "")
)</f>
        <v/>
      </c>
      <c r="K18" s="108" t="str">
        <f>IF($C18="","",
  IFERROR(
    IF(
      VLOOKUP($C18,データ管理!$A:$K, 2+(COLUMN()-COLUMN($D$16)), FALSE)="",
      "",
      VLOOKUP($C18,データ管理!$A:$K, 2+(COLUMN()-COLUMN($D$16)), FALSE)
    ),
  "")
)</f>
        <v/>
      </c>
      <c r="L18" s="108" t="str">
        <f>IF($C18="","",
  IFERROR(
    IF(
      VLOOKUP($C18,データ管理!$A:$K, 2+(COLUMN()-COLUMN($D$16)), FALSE)="",
      "",
      VLOOKUP($C18,データ管理!$A:$K, 2+(COLUMN()-COLUMN($D$16)), FALSE)
    ),
  "")
)</f>
        <v/>
      </c>
      <c r="M18" s="108" t="str">
        <f>IF($C18="","",
  IFERROR(
    IF(
      VLOOKUP($C18,データ管理!$A:$K, 2+(COLUMN()-COLUMN($D$16)), FALSE)="",
      "",
      VLOOKUP($C18,データ管理!$A:$K, 2+(COLUMN()-COLUMN($D$16)), FALSE)
    ),
  "")
)</f>
        <v/>
      </c>
      <c r="N18" s="11"/>
      <c r="O18" s="11"/>
      <c r="P18" s="11"/>
      <c r="Q18" s="11"/>
      <c r="R18" s="11"/>
    </row>
    <row r="19" spans="1:18" ht="35" customHeight="1">
      <c r="A19" s="109"/>
      <c r="B19" s="110"/>
      <c r="C19" s="148" t="s">
        <v>71</v>
      </c>
      <c r="D19" s="108" t="str">
        <f>IF($C19="","",
  IFERROR(
    IF(
      VLOOKUP($C19,データ管理!$A:$K, 2+(COLUMN()-COLUMN($D$16)), FALSE)="",
      "",
      VLOOKUP($C19,データ管理!$A:$K, 2+(COLUMN()-COLUMN($D$16)), FALSE)
    ),
  "")
)</f>
        <v>安田一郎</v>
      </c>
      <c r="E19" s="107" t="str">
        <f>IF($C19="","",
  IFERROR(
    IF(
      VLOOKUP($C19,データ管理!$A:$K, 2+(COLUMN()-COLUMN($D$16)), FALSE)="",
      "",
      VLOOKUP($C19,データ管理!$A:$K, 2+(COLUMN()-COLUMN($D$16)), FALSE)
    ),
  "")
)</f>
        <v>地業工事</v>
      </c>
      <c r="F19" s="108" t="str">
        <f>IF($C19="","",
  IFERROR(
    IF(
      VLOOKUP($C19,データ管理!$A:$K, 2+(COLUMN()-COLUMN($D$16)), FALSE)="",
      "",
      VLOOKUP($C19,データ管理!$A:$K, 2+(COLUMN()-COLUMN($D$16)), FALSE)
    ),
  "")
)</f>
        <v>2025.10.10～2026.01.30</v>
      </c>
      <c r="G19" s="108" t="str">
        <f>IF($C19="","",
  IFERROR(
    IF(
      VLOOKUP($C19,データ管理!$A:$K, 2+(COLUMN()-COLUMN($D$16)), FALSE)="",
      "",
      VLOOKUP($C19,データ管理!$A:$K, 2+(COLUMN()-COLUMN($D$16)), FALSE)
    ),
  "")
)</f>
        <v>県知事　特-10　
第158586号</v>
      </c>
      <c r="H19" s="108" t="str">
        <f>IF($C19="","",
  IFERROR(
    IF(
      VLOOKUP($C19,データ管理!$A:$K, 2+(COLUMN()-COLUMN($D$16)), FALSE)="",
      "",
      VLOOKUP($C19,データ管理!$A:$K, 2+(COLUMN()-COLUMN($D$16)), FALSE)
    ),
  "")
)</f>
        <v>県知事　特-10　
第158586号</v>
      </c>
      <c r="I19" s="108" t="str">
        <f>IF($C19="","",
  IFERROR(
    IF(
      VLOOKUP($C19,データ管理!$A:$K, 2+(COLUMN()-COLUMN($D$16)), FALSE)="",
      "",
      VLOOKUP($C19,データ管理!$A:$K, 2+(COLUMN()-COLUMN($D$16)), FALSE)
    ),
  "")
)</f>
        <v>安田和重</v>
      </c>
      <c r="J19" s="108" t="str">
        <f>IF($C19="","",
  IFERROR(
    IF(
      VLOOKUP($C19,データ管理!$A:$K, 2+(COLUMN()-COLUMN($D$16)), FALSE)="",
      "",
      VLOOKUP($C19,データ管理!$A:$K, 2+(COLUMN()-COLUMN($D$16)), FALSE)
    ),
  "")
)</f>
        <v>吉田一誠</v>
      </c>
      <c r="K19" s="108" t="str">
        <f>IF($C19="","",
  IFERROR(
    IF(
      VLOOKUP($C19,データ管理!$A:$K, 2+(COLUMN()-COLUMN($D$16)), FALSE)="",
      "",
      VLOOKUP($C19,データ管理!$A:$K, 2+(COLUMN()-COLUMN($D$16)), FALSE)
    ),
  "")
)</f>
        <v>有</v>
      </c>
      <c r="L19" s="108" t="str">
        <f>IF($C19="","",
  IFERROR(
    IF(
      VLOOKUP($C19,データ管理!$A:$K, 2+(COLUMN()-COLUMN($D$16)), FALSE)="",
      "",
      VLOOKUP($C19,データ管理!$A:$K, 2+(COLUMN()-COLUMN($D$16)), FALSE)
    ),
  "")
)</f>
        <v>吉田一誠</v>
      </c>
      <c r="M19" s="108" t="str">
        <f>IF($C19="","",
  IFERROR(
    IF(
      VLOOKUP($C19,データ管理!$A:$K, 2+(COLUMN()-COLUMN($D$16)), FALSE)="",
      "",
      VLOOKUP($C19,データ管理!$A:$K, 2+(COLUMN()-COLUMN($D$16)), FALSE)
    ),
  "")
)</f>
        <v>地業</v>
      </c>
    </row>
    <row r="20" spans="1:18" ht="35" customHeight="1">
      <c r="A20" s="109"/>
      <c r="B20" s="111"/>
      <c r="C20" s="148"/>
      <c r="D20" s="108" t="str">
        <f>IF($C20="","",
  IFERROR(
    IF(
      VLOOKUP($C20,データ管理!$A:$K, 2+(COLUMN()-COLUMN($D$16)), FALSE)="",
      "",
      VLOOKUP($C20,データ管理!$A:$K, 2+(COLUMN()-COLUMN($D$16)), FALSE)
    ),
  "")
)</f>
        <v/>
      </c>
      <c r="E20" s="108" t="str">
        <f>IF($C20="","",
  IFERROR(
    IF(
      VLOOKUP($C20,データ管理!$A:$K, 2+(COLUMN()-COLUMN($D$16)), FALSE)="",
      "",
      VLOOKUP($C20,データ管理!$A:$K, 2+(COLUMN()-COLUMN($D$16)), FALSE)
    ),
  "")
)</f>
        <v/>
      </c>
      <c r="F20" s="108" t="str">
        <f>IF($C20="","",
  IFERROR(
    IF(
      VLOOKUP($C20,データ管理!$A:$K, 2+(COLUMN()-COLUMN($D$16)), FALSE)="",
      "",
      VLOOKUP($C20,データ管理!$A:$K, 2+(COLUMN()-COLUMN($D$16)), FALSE)
    ),
  "")
)</f>
        <v/>
      </c>
      <c r="G20" s="108" t="str">
        <f>IF($C20="","",
  IFERROR(
    IF(
      VLOOKUP($C20,データ管理!$A:$K, 2+(COLUMN()-COLUMN($D$16)), FALSE)="",
      "",
      VLOOKUP($C20,データ管理!$A:$K, 2+(COLUMN()-COLUMN($D$16)), FALSE)
    ),
  "")
)</f>
        <v/>
      </c>
      <c r="H20" s="108" t="str">
        <f>IF($C20="","",
  IFERROR(
    IF(
      VLOOKUP($C20,データ管理!$A:$K, 2+(COLUMN()-COLUMN($D$16)), FALSE)="",
      "",
      VLOOKUP($C20,データ管理!$A:$K, 2+(COLUMN()-COLUMN($D$16)), FALSE)
    ),
  "")
)</f>
        <v/>
      </c>
      <c r="I20" s="108" t="str">
        <f>IF($C20="","",
  IFERROR(
    IF(
      VLOOKUP($C20,データ管理!$A:$K, 2+(COLUMN()-COLUMN($D$16)), FALSE)="",
      "",
      VLOOKUP($C20,データ管理!$A:$K, 2+(COLUMN()-COLUMN($D$16)), FALSE)
    ),
  "")
)</f>
        <v/>
      </c>
      <c r="J20" s="108" t="str">
        <f>IF($C20="","",
  IFERROR(
    IF(
      VLOOKUP($C20,データ管理!$A:$K, 2+(COLUMN()-COLUMN($D$16)), FALSE)="",
      "",
      VLOOKUP($C20,データ管理!$A:$K, 2+(COLUMN()-COLUMN($D$16)), FALSE)
    ),
  "")
)</f>
        <v/>
      </c>
      <c r="K20" s="108" t="str">
        <f>IF($C20="","",
  IFERROR(
    IF(
      VLOOKUP($C20,データ管理!$A:$K, 2+(COLUMN()-COLUMN($D$16)), FALSE)="",
      "",
      VLOOKUP($C20,データ管理!$A:$K, 2+(COLUMN()-COLUMN($D$16)), FALSE)
    ),
  "")
)</f>
        <v/>
      </c>
      <c r="L20" s="107" t="str">
        <f>IF($C20="","",
  IFERROR(
    IF(
      VLOOKUP($C20,データ管理!$A:$K, 2+(COLUMN()-COLUMN($D$16)), FALSE)="",
      "",
      VLOOKUP($C20,データ管理!$A:$K, 2+(COLUMN()-COLUMN($D$16)), FALSE)
    ),
  "")
)</f>
        <v/>
      </c>
      <c r="M20" s="107" t="str">
        <f>IF($C20="","",
  IFERROR(
    IF(
      VLOOKUP($C20,データ管理!$A:$K, 2+(COLUMN()-COLUMN($D$16)), FALSE)="",
      "",
      VLOOKUP($C20,データ管理!$A:$K, 2+(COLUMN()-COLUMN($D$16)), FALSE)
    ),
  "")
)</f>
        <v/>
      </c>
    </row>
    <row r="21" spans="1:18" ht="35" customHeight="1">
      <c r="A21" s="112">
        <v>2</v>
      </c>
      <c r="B21" s="111">
        <v>1</v>
      </c>
      <c r="C21" s="149"/>
      <c r="D21" s="108" t="str">
        <f>IF($C21="","",
  IFERROR(
    IF(
      VLOOKUP($C21,データ管理!$A:$K, 2+(COLUMN()-COLUMN($D$16)), FALSE)="",
      "",
      VLOOKUP($C21,データ管理!$A:$K, 2+(COLUMN()-COLUMN($D$16)), FALSE)
    ),
  "")
)</f>
        <v/>
      </c>
      <c r="E21" s="108" t="str">
        <f>IF($C21="","",
  IFERROR(
    IF(
      VLOOKUP($C21,データ管理!$A:$K, 2+(COLUMN()-COLUMN($D$16)), FALSE)="",
      "",
      VLOOKUP($C21,データ管理!$A:$K, 2+(COLUMN()-COLUMN($D$16)), FALSE)
    ),
  "")
)</f>
        <v/>
      </c>
      <c r="F21" s="108" t="str">
        <f>IF($C21="","",
  IFERROR(
    IF(
      VLOOKUP($C21,データ管理!$A:$K, 2+(COLUMN()-COLUMN($D$16)), FALSE)="",
      "",
      VLOOKUP($C21,データ管理!$A:$K, 2+(COLUMN()-COLUMN($D$16)), FALSE)
    ),
  "")
)</f>
        <v/>
      </c>
      <c r="G21" s="108" t="str">
        <f>IF($C21="","",
  IFERROR(
    IF(
      VLOOKUP($C21,データ管理!$A:$K, 2+(COLUMN()-COLUMN($D$16)), FALSE)="",
      "",
      VLOOKUP($C21,データ管理!$A:$K, 2+(COLUMN()-COLUMN($D$16)), FALSE)
    ),
  "")
)</f>
        <v/>
      </c>
      <c r="H21" s="108" t="str">
        <f>IF($C21="","",
  IFERROR(
    IF(
      VLOOKUP($C21,データ管理!$A:$K, 2+(COLUMN()-COLUMN($D$16)), FALSE)="",
      "",
      VLOOKUP($C21,データ管理!$A:$K, 2+(COLUMN()-COLUMN($D$16)), FALSE)
    ),
  "")
)</f>
        <v/>
      </c>
      <c r="I21" s="107" t="str">
        <f>IF($C21="","",
  IFERROR(
    IF(
      VLOOKUP($C21,データ管理!$A:$K, 2+(COLUMN()-COLUMN($D$16)), FALSE)="",
      "",
      VLOOKUP($C21,データ管理!$A:$K, 2+(COLUMN()-COLUMN($D$16)), FALSE)
    ),
  "")
)</f>
        <v/>
      </c>
      <c r="J21" s="108" t="str">
        <f>IF($C21="","",
  IFERROR(
    IF(
      VLOOKUP($C21,データ管理!$A:$K, 2+(COLUMN()-COLUMN($D$16)), FALSE)="",
      "",
      VLOOKUP($C21,データ管理!$A:$K, 2+(COLUMN()-COLUMN($D$16)), FALSE)
    ),
  "")
)</f>
        <v/>
      </c>
      <c r="K21" s="108" t="str">
        <f>IF($C21="","",
  IFERROR(
    IF(
      VLOOKUP($C21,データ管理!$A:$K, 2+(COLUMN()-COLUMN($D$16)), FALSE)="",
      "",
      VLOOKUP($C21,データ管理!$A:$K, 2+(COLUMN()-COLUMN($D$16)), FALSE)
    ),
  "")
)</f>
        <v/>
      </c>
      <c r="L21" s="107" t="str">
        <f>IF($C21="","",
  IFERROR(
    IF(
      VLOOKUP($C21,データ管理!$A:$K, 2+(COLUMN()-COLUMN($D$16)), FALSE)="",
      "",
      VLOOKUP($C21,データ管理!$A:$K, 2+(COLUMN()-COLUMN($D$16)), FALSE)
    ),
  "")
)</f>
        <v/>
      </c>
      <c r="M21" s="107" t="str">
        <f>IF($C21="","",
  IFERROR(
    IF(
      VLOOKUP($C21,データ管理!$A:$K, 2+(COLUMN()-COLUMN($D$16)), FALSE)="",
      "",
      VLOOKUP($C21,データ管理!$A:$K, 2+(COLUMN()-COLUMN($D$16)), FALSE)
    ),
  "")
)</f>
        <v/>
      </c>
    </row>
    <row r="22" spans="1:18" ht="35" customHeight="1">
      <c r="A22" s="113"/>
      <c r="B22" s="110">
        <v>2</v>
      </c>
      <c r="C22" s="148"/>
      <c r="D22" s="108" t="str">
        <f>IF($C22="","",
  IFERROR(
    IF(
      VLOOKUP($C22,データ管理!$A:$K, 2+(COLUMN()-COLUMN($D$16)), FALSE)="",
      "",
      VLOOKUP($C22,データ管理!$A:$K, 2+(COLUMN()-COLUMN($D$16)), FALSE)
    ),
  "")
)</f>
        <v/>
      </c>
      <c r="E22" s="108" t="str">
        <f>IF($C22="","",
  IFERROR(
    IF(
      VLOOKUP($C22,データ管理!$A:$K, 2+(COLUMN()-COLUMN($D$16)), FALSE)="",
      "",
      VLOOKUP($C22,データ管理!$A:$K, 2+(COLUMN()-COLUMN($D$16)), FALSE)
    ),
  "")
)</f>
        <v/>
      </c>
      <c r="F22" s="108" t="str">
        <f>IF($C22="","",
  IFERROR(
    IF(
      VLOOKUP($C22,データ管理!$A:$K, 2+(COLUMN()-COLUMN($D$16)), FALSE)="",
      "",
      VLOOKUP($C22,データ管理!$A:$K, 2+(COLUMN()-COLUMN($D$16)), FALSE)
    ),
  "")
)</f>
        <v/>
      </c>
      <c r="G22" s="108" t="str">
        <f>IF($C22="","",
  IFERROR(
    IF(
      VLOOKUP($C22,データ管理!$A:$K, 2+(COLUMN()-COLUMN($D$16)), FALSE)="",
      "",
      VLOOKUP($C22,データ管理!$A:$K, 2+(COLUMN()-COLUMN($D$16)), FALSE)
    ),
  "")
)</f>
        <v/>
      </c>
      <c r="H22" s="108" t="str">
        <f>IF($C22="","",
  IFERROR(
    IF(
      VLOOKUP($C22,データ管理!$A:$K, 2+(COLUMN()-COLUMN($D$16)), FALSE)="",
      "",
      VLOOKUP($C22,データ管理!$A:$K, 2+(COLUMN()-COLUMN($D$16)), FALSE)
    ),
  "")
)</f>
        <v/>
      </c>
      <c r="I22" s="108" t="str">
        <f>IF($C22="","",
  IFERROR(
    IF(
      VLOOKUP($C22,データ管理!$A:$K, 2+(COLUMN()-COLUMN($D$16)), FALSE)="",
      "",
      VLOOKUP($C22,データ管理!$A:$K, 2+(COLUMN()-COLUMN($D$16)), FALSE)
    ),
  "")
)</f>
        <v/>
      </c>
      <c r="J22" s="108" t="str">
        <f>IF($C22="","",
  IFERROR(
    IF(
      VLOOKUP($C22,データ管理!$A:$K, 2+(COLUMN()-COLUMN($D$16)), FALSE)="",
      "",
      VLOOKUP($C22,データ管理!$A:$K, 2+(COLUMN()-COLUMN($D$16)), FALSE)
    ),
  "")
)</f>
        <v/>
      </c>
      <c r="K22" s="108" t="str">
        <f>IF($C22="","",
  IFERROR(
    IF(
      VLOOKUP($C22,データ管理!$A:$K, 2+(COLUMN()-COLUMN($D$16)), FALSE)="",
      "",
      VLOOKUP($C22,データ管理!$A:$K, 2+(COLUMN()-COLUMN($D$16)), FALSE)
    ),
  "")
)</f>
        <v/>
      </c>
      <c r="L22" s="108" t="str">
        <f>IF($C22="","",
  IFERROR(
    IF(
      VLOOKUP($C22,データ管理!$A:$K, 2+(COLUMN()-COLUMN($D$16)), FALSE)="",
      "",
      VLOOKUP($C22,データ管理!$A:$K, 2+(COLUMN()-COLUMN($D$16)), FALSE)
    ),
  "")
)</f>
        <v/>
      </c>
      <c r="M22" s="108" t="str">
        <f>IF($C22="","",
  IFERROR(
    IF(
      VLOOKUP($C22,データ管理!$A:$K, 2+(COLUMN()-COLUMN($D$16)), FALSE)="",
      "",
      VLOOKUP($C22,データ管理!$A:$K, 2+(COLUMN()-COLUMN($D$16)), FALSE)
    ),
  "")
)</f>
        <v/>
      </c>
    </row>
    <row r="23" spans="1:18" ht="35" customHeight="1">
      <c r="A23" s="113"/>
      <c r="B23" s="110">
        <v>3</v>
      </c>
      <c r="C23" s="148"/>
      <c r="D23" s="108" t="str">
        <f>IF($C23="","",
  IFERROR(
    IF(
      VLOOKUP($C23,データ管理!$A:$K, 2+(COLUMN()-COLUMN($D$16)), FALSE)="",
      "",
      VLOOKUP($C23,データ管理!$A:$K, 2+(COLUMN()-COLUMN($D$16)), FALSE)
    ),
  "")
)</f>
        <v/>
      </c>
      <c r="E23" s="108" t="str">
        <f>IF($C23="","",
  IFERROR(
    IF(
      VLOOKUP($C23,データ管理!$A:$K, 2+(COLUMN()-COLUMN($D$16)), FALSE)="",
      "",
      VLOOKUP($C23,データ管理!$A:$K, 2+(COLUMN()-COLUMN($D$16)), FALSE)
    ),
  "")
)</f>
        <v/>
      </c>
      <c r="F23" s="108" t="str">
        <f>IF($C23="","",
  IFERROR(
    IF(
      VLOOKUP($C23,データ管理!$A:$K, 2+(COLUMN()-COLUMN($D$16)), FALSE)="",
      "",
      VLOOKUP($C23,データ管理!$A:$K, 2+(COLUMN()-COLUMN($D$16)), FALSE)
    ),
  "")
)</f>
        <v/>
      </c>
      <c r="G23" s="108" t="str">
        <f>IF($C23="","",
  IFERROR(
    IF(
      VLOOKUP($C23,データ管理!$A:$K, 2+(COLUMN()-COLUMN($D$16)), FALSE)="",
      "",
      VLOOKUP($C23,データ管理!$A:$K, 2+(COLUMN()-COLUMN($D$16)), FALSE)
    ),
  "")
)</f>
        <v/>
      </c>
      <c r="H23" s="108" t="str">
        <f>IF($C23="","",
  IFERROR(
    IF(
      VLOOKUP($C23,データ管理!$A:$K, 2+(COLUMN()-COLUMN($D$16)), FALSE)="",
      "",
      VLOOKUP($C23,データ管理!$A:$K, 2+(COLUMN()-COLUMN($D$16)), FALSE)
    ),
  "")
)</f>
        <v/>
      </c>
      <c r="I23" s="108" t="str">
        <f>IF($C23="","",
  IFERROR(
    IF(
      VLOOKUP($C23,データ管理!$A:$K, 2+(COLUMN()-COLUMN($D$16)), FALSE)="",
      "",
      VLOOKUP($C23,データ管理!$A:$K, 2+(COLUMN()-COLUMN($D$16)), FALSE)
    ),
  "")
)</f>
        <v/>
      </c>
      <c r="J23" s="108" t="str">
        <f>IF($C23="","",
  IFERROR(
    IF(
      VLOOKUP($C23,データ管理!$A:$K, 2+(COLUMN()-COLUMN($D$16)), FALSE)="",
      "",
      VLOOKUP($C23,データ管理!$A:$K, 2+(COLUMN()-COLUMN($D$16)), FALSE)
    ),
  "")
)</f>
        <v/>
      </c>
      <c r="K23" s="108" t="str">
        <f>IF($C23="","",
  IFERROR(
    IF(
      VLOOKUP($C23,データ管理!$A:$K, 2+(COLUMN()-COLUMN($D$16)), FALSE)="",
      "",
      VLOOKUP($C23,データ管理!$A:$K, 2+(COLUMN()-COLUMN($D$16)), FALSE)
    ),
  "")
)</f>
        <v/>
      </c>
      <c r="L23" s="108" t="str">
        <f>IF($C23="","",
  IFERROR(
    IF(
      VLOOKUP($C23,データ管理!$A:$K, 2+(COLUMN()-COLUMN($D$16)), FALSE)="",
      "",
      VLOOKUP($C23,データ管理!$A:$K, 2+(COLUMN()-COLUMN($D$16)), FALSE)
    ),
  "")
)</f>
        <v/>
      </c>
      <c r="M23" s="108" t="str">
        <f>IF($C23="","",
  IFERROR(
    IF(
      VLOOKUP($C23,データ管理!$A:$K, 2+(COLUMN()-COLUMN($D$16)), FALSE)="",
      "",
      VLOOKUP($C23,データ管理!$A:$K, 2+(COLUMN()-COLUMN($D$16)), FALSE)
    ),
  "")
)</f>
        <v/>
      </c>
    </row>
    <row r="24" spans="1:18" ht="35" customHeight="1">
      <c r="A24" s="113"/>
      <c r="B24" s="110">
        <v>4</v>
      </c>
      <c r="C24" s="148" t="s">
        <v>79</v>
      </c>
      <c r="D24" s="108" t="str">
        <f>IF($C24="","",
  IFERROR(
    IF(
      VLOOKUP($C24,データ管理!$A:$K, 2+(COLUMN()-COLUMN($D$16)), FALSE)="",
      "",
      VLOOKUP($C24,データ管理!$A:$K, 2+(COLUMN()-COLUMN($D$16)), FALSE)
    ),
  "")
)</f>
        <v>池田正敏</v>
      </c>
      <c r="E24" s="108" t="str">
        <f>IF($C24="","",
  IFERROR(
    IF(
      VLOOKUP($C24,データ管理!$A:$K, 2+(COLUMN()-COLUMN($D$16)), FALSE)="",
      "",
      VLOOKUP($C24,データ管理!$A:$K, 2+(COLUMN()-COLUMN($D$16)), FALSE)
    ),
  "")
)</f>
        <v>鉄筋工事</v>
      </c>
      <c r="F24" s="108" t="str">
        <f>IF($C24="","",
  IFERROR(
    IF(
      VLOOKUP($C24,データ管理!$A:$K, 2+(COLUMN()-COLUMN($D$16)), FALSE)="",
      "",
      VLOOKUP($C24,データ管理!$A:$K, 2+(COLUMN()-COLUMN($D$16)), FALSE)
    ),
  "")
)</f>
        <v>2025.10.10～2026.02.28</v>
      </c>
      <c r="G24" s="108" t="str">
        <f>IF($C24="","",
  IFERROR(
    IF(
      VLOOKUP($C24,データ管理!$A:$K, 2+(COLUMN()-COLUMN($D$16)), FALSE)="",
      "",
      VLOOKUP($C24,データ管理!$A:$K, 2+(COLUMN()-COLUMN($D$16)), FALSE)
    ),
  "")
)</f>
        <v>県知事　特-8　
第000586号</v>
      </c>
      <c r="H24" s="108" t="str">
        <f>IF($C24="","",
  IFERROR(
    IF(
      VLOOKUP($C24,データ管理!$A:$K, 2+(COLUMN()-COLUMN($D$16)), FALSE)="",
      "",
      VLOOKUP($C24,データ管理!$A:$K, 2+(COLUMN()-COLUMN($D$16)), FALSE)
    ),
  "")
)</f>
        <v>県知事　特-8　
第000586号</v>
      </c>
      <c r="I24" s="108" t="str">
        <f>IF($C24="","",
  IFERROR(
    IF(
      VLOOKUP($C24,データ管理!$A:$K, 2+(COLUMN()-COLUMN($D$16)), FALSE)="",
      "",
      VLOOKUP($C24,データ管理!$A:$K, 2+(COLUMN()-COLUMN($D$16)), FALSE)
    ),
  "")
)</f>
        <v>池田正敏</v>
      </c>
      <c r="J24" s="108" t="str">
        <f>IF($C24="","",
  IFERROR(
    IF(
      VLOOKUP($C24,データ管理!$A:$K, 2+(COLUMN()-COLUMN($D$16)), FALSE)="",
      "",
      VLOOKUP($C24,データ管理!$A:$K, 2+(COLUMN()-COLUMN($D$16)), FALSE)
    ),
  "")
)</f>
        <v>藤井健司</v>
      </c>
      <c r="K24" s="108" t="str">
        <f>IF($C24="","",
  IFERROR(
    IF(
      VLOOKUP($C24,データ管理!$A:$K, 2+(COLUMN()-COLUMN($D$16)), FALSE)="",
      "",
      VLOOKUP($C24,データ管理!$A:$K, 2+(COLUMN()-COLUMN($D$16)), FALSE)
    ),
  "")
)</f>
        <v>無</v>
      </c>
      <c r="L24" s="108" t="str">
        <f>IF($C24="","",
  IFERROR(
    IF(
      VLOOKUP($C24,データ管理!$A:$K, 2+(COLUMN()-COLUMN($D$16)), FALSE)="",
      "",
      VLOOKUP($C24,データ管理!$A:$K, 2+(COLUMN()-COLUMN($D$16)), FALSE)
    ),
  "")
)</f>
        <v/>
      </c>
      <c r="M24" s="108" t="str">
        <f>IF($C24="","",
  IFERROR(
    IF(
      VLOOKUP($C24,データ管理!$A:$K, 2+(COLUMN()-COLUMN($D$16)), FALSE)="",
      "",
      VLOOKUP($C24,データ管理!$A:$K, 2+(COLUMN()-COLUMN($D$16)), FALSE)
    ),
  "")
)</f>
        <v>鉄筋</v>
      </c>
    </row>
    <row r="25" spans="1:18" ht="35" customHeight="1">
      <c r="A25" s="113"/>
      <c r="B25" s="110">
        <v>5</v>
      </c>
      <c r="C25" s="148"/>
      <c r="D25" s="108" t="str">
        <f>IF($C25="","",
  IFERROR(
    IF(
      VLOOKUP($C25,データ管理!$A:$K, 2+(COLUMN()-COLUMN($D$16)), FALSE)="",
      "",
      VLOOKUP($C25,データ管理!$A:$K, 2+(COLUMN()-COLUMN($D$16)), FALSE)
    ),
  "")
)</f>
        <v/>
      </c>
      <c r="E25" s="108" t="str">
        <f>IF($C25="","",
  IFERROR(
    IF(
      VLOOKUP($C25,データ管理!$A:$K, 2+(COLUMN()-COLUMN($D$16)), FALSE)="",
      "",
      VLOOKUP($C25,データ管理!$A:$K, 2+(COLUMN()-COLUMN($D$16)), FALSE)
    ),
  "")
)</f>
        <v/>
      </c>
      <c r="F25" s="108" t="str">
        <f>IF($C25="","",
  IFERROR(
    IF(
      VLOOKUP($C25,データ管理!$A:$K, 2+(COLUMN()-COLUMN($D$16)), FALSE)="",
      "",
      VLOOKUP($C25,データ管理!$A:$K, 2+(COLUMN()-COLUMN($D$16)), FALSE)
    ),
  "")
)</f>
        <v/>
      </c>
      <c r="G25" s="108" t="str">
        <f>IF($C25="","",
  IFERROR(
    IF(
      VLOOKUP($C25,データ管理!$A:$K, 2+(COLUMN()-COLUMN($D$16)), FALSE)="",
      "",
      VLOOKUP($C25,データ管理!$A:$K, 2+(COLUMN()-COLUMN($D$16)), FALSE)
    ),
  "")
)</f>
        <v/>
      </c>
      <c r="H25" s="108" t="str">
        <f>IF($C25="","",
  IFERROR(
    IF(
      VLOOKUP($C25,データ管理!$A:$K, 2+(COLUMN()-COLUMN($D$16)), FALSE)="",
      "",
      VLOOKUP($C25,データ管理!$A:$K, 2+(COLUMN()-COLUMN($D$16)), FALSE)
    ),
  "")
)</f>
        <v/>
      </c>
      <c r="I25" s="108" t="str">
        <f>IF($C25="","",
  IFERROR(
    IF(
      VLOOKUP($C25,データ管理!$A:$K, 2+(COLUMN()-COLUMN($D$16)), FALSE)="",
      "",
      VLOOKUP($C25,データ管理!$A:$K, 2+(COLUMN()-COLUMN($D$16)), FALSE)
    ),
  "")
)</f>
        <v/>
      </c>
      <c r="J25" s="108" t="str">
        <f>IF($C25="","",
  IFERROR(
    IF(
      VLOOKUP($C25,データ管理!$A:$K, 2+(COLUMN()-COLUMN($D$16)), FALSE)="",
      "",
      VLOOKUP($C25,データ管理!$A:$K, 2+(COLUMN()-COLUMN($D$16)), FALSE)
    ),
  "")
)</f>
        <v/>
      </c>
      <c r="K25" s="108" t="str">
        <f>IF($C25="","",
  IFERROR(
    IF(
      VLOOKUP($C25,データ管理!$A:$K, 2+(COLUMN()-COLUMN($D$16)), FALSE)="",
      "",
      VLOOKUP($C25,データ管理!$A:$K, 2+(COLUMN()-COLUMN($D$16)), FALSE)
    ),
  "")
)</f>
        <v/>
      </c>
      <c r="L25" s="108" t="str">
        <f>IF($C25="","",
  IFERROR(
    IF(
      VLOOKUP($C25,データ管理!$A:$K, 2+(COLUMN()-COLUMN($D$16)), FALSE)="",
      "",
      VLOOKUP($C25,データ管理!$A:$K, 2+(COLUMN()-COLUMN($D$16)), FALSE)
    ),
  "")
)</f>
        <v/>
      </c>
      <c r="M25" s="108" t="str">
        <f>IF($C25="","",
  IFERROR(
    IF(
      VLOOKUP($C25,データ管理!$A:$K, 2+(COLUMN()-COLUMN($D$16)), FALSE)="",
      "",
      VLOOKUP($C25,データ管理!$A:$K, 2+(COLUMN()-COLUMN($D$16)), FALSE)
    ),
  "")
)</f>
        <v/>
      </c>
    </row>
    <row r="26" spans="1:18" ht="35" customHeight="1">
      <c r="A26" s="113"/>
      <c r="B26" s="110"/>
      <c r="C26" s="148"/>
      <c r="D26" s="108" t="str">
        <f>IF($C26="","",
  IFERROR(
    IF(
      VLOOKUP($C26,データ管理!$A:$K, 2+(COLUMN()-COLUMN($D$16)), FALSE)="",
      "",
      VLOOKUP($C26,データ管理!$A:$K, 2+(COLUMN()-COLUMN($D$16)), FALSE)
    ),
  "")
)</f>
        <v/>
      </c>
      <c r="E26" s="108" t="str">
        <f>IF($C26="","",
  IFERROR(
    IF(
      VLOOKUP($C26,データ管理!$A:$K, 2+(COLUMN()-COLUMN($D$16)), FALSE)="",
      "",
      VLOOKUP($C26,データ管理!$A:$K, 2+(COLUMN()-COLUMN($D$16)), FALSE)
    ),
  "")
)</f>
        <v/>
      </c>
      <c r="F26" s="108" t="str">
        <f>IF($C26="","",
  IFERROR(
    IF(
      VLOOKUP($C26,データ管理!$A:$K, 2+(COLUMN()-COLUMN($D$16)), FALSE)="",
      "",
      VLOOKUP($C26,データ管理!$A:$K, 2+(COLUMN()-COLUMN($D$16)), FALSE)
    ),
  "")
)</f>
        <v/>
      </c>
      <c r="G26" s="108" t="str">
        <f>IF($C26="","",
  IFERROR(
    IF(
      VLOOKUP($C26,データ管理!$A:$K, 2+(COLUMN()-COLUMN($D$16)), FALSE)="",
      "",
      VLOOKUP($C26,データ管理!$A:$K, 2+(COLUMN()-COLUMN($D$16)), FALSE)
    ),
  "")
)</f>
        <v/>
      </c>
      <c r="H26" s="108" t="str">
        <f>IF($C26="","",
  IFERROR(
    IF(
      VLOOKUP($C26,データ管理!$A:$K, 2+(COLUMN()-COLUMN($D$16)), FALSE)="",
      "",
      VLOOKUP($C26,データ管理!$A:$K, 2+(COLUMN()-COLUMN($D$16)), FALSE)
    ),
  "")
)</f>
        <v/>
      </c>
      <c r="I26" s="108" t="str">
        <f>IF($C26="","",
  IFERROR(
    IF(
      VLOOKUP($C26,データ管理!$A:$K, 2+(COLUMN()-COLUMN($D$16)), FALSE)="",
      "",
      VLOOKUP($C26,データ管理!$A:$K, 2+(COLUMN()-COLUMN($D$16)), FALSE)
    ),
  "")
)</f>
        <v/>
      </c>
      <c r="J26" s="108" t="str">
        <f>IF($C26="","",
  IFERROR(
    IF(
      VLOOKUP($C26,データ管理!$A:$K, 2+(COLUMN()-COLUMN($D$16)), FALSE)="",
      "",
      VLOOKUP($C26,データ管理!$A:$K, 2+(COLUMN()-COLUMN($D$16)), FALSE)
    ),
  "")
)</f>
        <v/>
      </c>
      <c r="K26" s="108" t="str">
        <f>IF($C26="","",
  IFERROR(
    IF(
      VLOOKUP($C26,データ管理!$A:$K, 2+(COLUMN()-COLUMN($D$16)), FALSE)="",
      "",
      VLOOKUP($C26,データ管理!$A:$K, 2+(COLUMN()-COLUMN($D$16)), FALSE)
    ),
  "")
)</f>
        <v/>
      </c>
      <c r="L26" s="108" t="str">
        <f>IF($C26="","",
  IFERROR(
    IF(
      VLOOKUP($C26,データ管理!$A:$K, 2+(COLUMN()-COLUMN($D$16)), FALSE)="",
      "",
      VLOOKUP($C26,データ管理!$A:$K, 2+(COLUMN()-COLUMN($D$16)), FALSE)
    ),
  "")
)</f>
        <v/>
      </c>
      <c r="M26" s="108" t="str">
        <f>IF($C26="","",
  IFERROR(
    IF(
      VLOOKUP($C26,データ管理!$A:$K, 2+(COLUMN()-COLUMN($D$16)), FALSE)="",
      "",
      VLOOKUP($C26,データ管理!$A:$K, 2+(COLUMN()-COLUMN($D$16)), FALSE)
    ),
  "")
)</f>
        <v/>
      </c>
    </row>
    <row r="27" spans="1:18" ht="35" customHeight="1">
      <c r="A27" s="114"/>
      <c r="B27" s="110"/>
      <c r="C27" s="148"/>
      <c r="D27" s="108" t="str">
        <f>IF($C27="","",
  IFERROR(
    IF(
      VLOOKUP($C27,データ管理!$A:$K, 2+(COLUMN()-COLUMN($D$16)), FALSE)="",
      "",
      VLOOKUP($C27,データ管理!$A:$K, 2+(COLUMN()-COLUMN($D$16)), FALSE)
    ),
  "")
)</f>
        <v/>
      </c>
      <c r="E27" s="108" t="str">
        <f>IF($C27="","",
  IFERROR(
    IF(
      VLOOKUP($C27,データ管理!$A:$K, 2+(COLUMN()-COLUMN($D$16)), FALSE)="",
      "",
      VLOOKUP($C27,データ管理!$A:$K, 2+(COLUMN()-COLUMN($D$16)), FALSE)
    ),
  "")
)</f>
        <v/>
      </c>
      <c r="F27" s="108" t="str">
        <f>IF($C27="","",
  IFERROR(
    IF(
      VLOOKUP($C27,データ管理!$A:$K, 2+(COLUMN()-COLUMN($D$16)), FALSE)="",
      "",
      VLOOKUP($C27,データ管理!$A:$K, 2+(COLUMN()-COLUMN($D$16)), FALSE)
    ),
  "")
)</f>
        <v/>
      </c>
      <c r="G27" s="108" t="str">
        <f>IF($C27="","",
  IFERROR(
    IF(
      VLOOKUP($C27,データ管理!$A:$K, 2+(COLUMN()-COLUMN($D$16)), FALSE)="",
      "",
      VLOOKUP($C27,データ管理!$A:$K, 2+(COLUMN()-COLUMN($D$16)), FALSE)
    ),
  "")
)</f>
        <v/>
      </c>
      <c r="H27" s="108" t="str">
        <f>IF($C27="","",
  IFERROR(
    IF(
      VLOOKUP($C27,データ管理!$A:$K, 2+(COLUMN()-COLUMN($D$16)), FALSE)="",
      "",
      VLOOKUP($C27,データ管理!$A:$K, 2+(COLUMN()-COLUMN($D$16)), FALSE)
    ),
  "")
)</f>
        <v/>
      </c>
      <c r="I27" s="108" t="str">
        <f>IF($C27="","",
  IFERROR(
    IF(
      VLOOKUP($C27,データ管理!$A:$K, 2+(COLUMN()-COLUMN($D$16)), FALSE)="",
      "",
      VLOOKUP($C27,データ管理!$A:$K, 2+(COLUMN()-COLUMN($D$16)), FALSE)
    ),
  "")
)</f>
        <v/>
      </c>
      <c r="J27" s="108" t="str">
        <f>IF($C27="","",
  IFERROR(
    IF(
      VLOOKUP($C27,データ管理!$A:$K, 2+(COLUMN()-COLUMN($D$16)), FALSE)="",
      "",
      VLOOKUP($C27,データ管理!$A:$K, 2+(COLUMN()-COLUMN($D$16)), FALSE)
    ),
  "")
)</f>
        <v/>
      </c>
      <c r="K27" s="108" t="str">
        <f>IF($C27="","",
  IFERROR(
    IF(
      VLOOKUP($C27,データ管理!$A:$K, 2+(COLUMN()-COLUMN($D$16)), FALSE)="",
      "",
      VLOOKUP($C27,データ管理!$A:$K, 2+(COLUMN()-COLUMN($D$16)), FALSE)
    ),
  "")
)</f>
        <v/>
      </c>
      <c r="L27" s="108" t="str">
        <f>IF($C27="","",
  IFERROR(
    IF(
      VLOOKUP($C27,データ管理!$A:$K, 2+(COLUMN()-COLUMN($D$16)), FALSE)="",
      "",
      VLOOKUP($C27,データ管理!$A:$K, 2+(COLUMN()-COLUMN($D$16)), FALSE)
    ),
  "")
)</f>
        <v/>
      </c>
      <c r="M27" s="108" t="str">
        <f>IF($C27="","",
  IFERROR(
    IF(
      VLOOKUP($C27,データ管理!$A:$K, 2+(COLUMN()-COLUMN($D$16)), FALSE)="",
      "",
      VLOOKUP($C27,データ管理!$A:$K, 2+(COLUMN()-COLUMN($D$16)), FALSE)
    ),
  "")
)</f>
        <v/>
      </c>
    </row>
    <row r="28" spans="1:18" ht="35" customHeight="1">
      <c r="A28" s="112">
        <v>3</v>
      </c>
      <c r="B28" s="110">
        <v>1</v>
      </c>
      <c r="C28" s="148"/>
      <c r="D28" s="108" t="str">
        <f>IF($C28="","",
  IFERROR(
    IF(
      VLOOKUP($C28,データ管理!$A:$K, 2+(COLUMN()-COLUMN($D$16)), FALSE)="",
      "",
      VLOOKUP($C28,データ管理!$A:$K, 2+(COLUMN()-COLUMN($D$16)), FALSE)
    ),
  "")
)</f>
        <v/>
      </c>
      <c r="E28" s="108" t="str">
        <f>IF($C28="","",
  IFERROR(
    IF(
      VLOOKUP($C28,データ管理!$A:$K, 2+(COLUMN()-COLUMN($D$16)), FALSE)="",
      "",
      VLOOKUP($C28,データ管理!$A:$K, 2+(COLUMN()-COLUMN($D$16)), FALSE)
    ),
  "")
)</f>
        <v/>
      </c>
      <c r="F28" s="108" t="str">
        <f>IF($C28="","",
  IFERROR(
    IF(
      VLOOKUP($C28,データ管理!$A:$K, 2+(COLUMN()-COLUMN($D$16)), FALSE)="",
      "",
      VLOOKUP($C28,データ管理!$A:$K, 2+(COLUMN()-COLUMN($D$16)), FALSE)
    ),
  "")
)</f>
        <v/>
      </c>
      <c r="G28" s="108" t="str">
        <f>IF($C28="","",
  IFERROR(
    IF(
      VLOOKUP($C28,データ管理!$A:$K, 2+(COLUMN()-COLUMN($D$16)), FALSE)="",
      "",
      VLOOKUP($C28,データ管理!$A:$K, 2+(COLUMN()-COLUMN($D$16)), FALSE)
    ),
  "")
)</f>
        <v/>
      </c>
      <c r="H28" s="108" t="str">
        <f>IF($C28="","",
  IFERROR(
    IF(
      VLOOKUP($C28,データ管理!$A:$K, 2+(COLUMN()-COLUMN($D$16)), FALSE)="",
      "",
      VLOOKUP($C28,データ管理!$A:$K, 2+(COLUMN()-COLUMN($D$16)), FALSE)
    ),
  "")
)</f>
        <v/>
      </c>
      <c r="I28" s="108" t="str">
        <f>IF($C28="","",
  IFERROR(
    IF(
      VLOOKUP($C28,データ管理!$A:$K, 2+(COLUMN()-COLUMN($D$16)), FALSE)="",
      "",
      VLOOKUP($C28,データ管理!$A:$K, 2+(COLUMN()-COLUMN($D$16)), FALSE)
    ),
  "")
)</f>
        <v/>
      </c>
      <c r="J28" s="108" t="str">
        <f>IF($C28="","",
  IFERROR(
    IF(
      VLOOKUP($C28,データ管理!$A:$K, 2+(COLUMN()-COLUMN($D$16)), FALSE)="",
      "",
      VLOOKUP($C28,データ管理!$A:$K, 2+(COLUMN()-COLUMN($D$16)), FALSE)
    ),
  "")
)</f>
        <v/>
      </c>
      <c r="K28" s="108" t="str">
        <f>IF($C28="","",
  IFERROR(
    IF(
      VLOOKUP($C28,データ管理!$A:$K, 2+(COLUMN()-COLUMN($D$16)), FALSE)="",
      "",
      VLOOKUP($C28,データ管理!$A:$K, 2+(COLUMN()-COLUMN($D$16)), FALSE)
    ),
  "")
)</f>
        <v/>
      </c>
      <c r="L28" s="108" t="str">
        <f>IF($C28="","",
  IFERROR(
    IF(
      VLOOKUP($C28,データ管理!$A:$K, 2+(COLUMN()-COLUMN($D$16)), FALSE)="",
      "",
      VLOOKUP($C28,データ管理!$A:$K, 2+(COLUMN()-COLUMN($D$16)), FALSE)
    ),
  "")
)</f>
        <v/>
      </c>
      <c r="M28" s="108" t="str">
        <f>IF($C28="","",
  IFERROR(
    IF(
      VLOOKUP($C28,データ管理!$A:$K, 2+(COLUMN()-COLUMN($D$16)), FALSE)="",
      "",
      VLOOKUP($C28,データ管理!$A:$K, 2+(COLUMN()-COLUMN($D$16)), FALSE)
    ),
  "")
)</f>
        <v/>
      </c>
    </row>
    <row r="29" spans="1:18" ht="35" customHeight="1">
      <c r="A29" s="114"/>
      <c r="B29" s="111"/>
      <c r="C29" s="149"/>
      <c r="D29" s="108" t="str">
        <f>IF($C29="","",
  IFERROR(
    IF(
      VLOOKUP($C29,データ管理!$A:$K, 2+(COLUMN()-COLUMN($D$16)), FALSE)="",
      "",
      VLOOKUP($C29,データ管理!$A:$K, 2+(COLUMN()-COLUMN($D$16)), FALSE)
    ),
  "")
)</f>
        <v/>
      </c>
      <c r="E29" s="108" t="str">
        <f>IF($C29="","",
  IFERROR(
    IF(
      VLOOKUP($C29,データ管理!$A:$K, 2+(COLUMN()-COLUMN($D$16)), FALSE)="",
      "",
      VLOOKUP($C29,データ管理!$A:$K, 2+(COLUMN()-COLUMN($D$16)), FALSE)
    ),
  "")
)</f>
        <v/>
      </c>
      <c r="F29" s="108" t="str">
        <f>IF($C29="","",
  IFERROR(
    IF(
      VLOOKUP($C29,データ管理!$A:$K, 2+(COLUMN()-COLUMN($D$16)), FALSE)="",
      "",
      VLOOKUP($C29,データ管理!$A:$K, 2+(COLUMN()-COLUMN($D$16)), FALSE)
    ),
  "")
)</f>
        <v/>
      </c>
      <c r="G29" s="108" t="str">
        <f>IF($C29="","",
  IFERROR(
    IF(
      VLOOKUP($C29,データ管理!$A:$K, 2+(COLUMN()-COLUMN($D$16)), FALSE)="",
      "",
      VLOOKUP($C29,データ管理!$A:$K, 2+(COLUMN()-COLUMN($D$16)), FALSE)
    ),
  "")
)</f>
        <v/>
      </c>
      <c r="H29" s="108" t="str">
        <f>IF($C29="","",
  IFERROR(
    IF(
      VLOOKUP($C29,データ管理!$A:$K, 2+(COLUMN()-COLUMN($D$16)), FALSE)="",
      "",
      VLOOKUP($C29,データ管理!$A:$K, 2+(COLUMN()-COLUMN($D$16)), FALSE)
    ),
  "")
)</f>
        <v/>
      </c>
      <c r="I29" s="107" t="str">
        <f>IF($C29="","",
  IFERROR(
    IF(
      VLOOKUP($C29,データ管理!$A:$K, 2+(COLUMN()-COLUMN($D$16)), FALSE)="",
      "",
      VLOOKUP($C29,データ管理!$A:$K, 2+(COLUMN()-COLUMN($D$16)), FALSE)
    ),
  "")
)</f>
        <v/>
      </c>
      <c r="J29" s="108" t="str">
        <f>IF($C29="","",
  IFERROR(
    IF(
      VLOOKUP($C29,データ管理!$A:$K, 2+(COLUMN()-COLUMN($D$16)), FALSE)="",
      "",
      VLOOKUP($C29,データ管理!$A:$K, 2+(COLUMN()-COLUMN($D$16)), FALSE)
    ),
  "")
)</f>
        <v/>
      </c>
      <c r="K29" s="108" t="str">
        <f>IF($C29="","",
  IFERROR(
    IF(
      VLOOKUP($C29,データ管理!$A:$K, 2+(COLUMN()-COLUMN($D$16)), FALSE)="",
      "",
      VLOOKUP($C29,データ管理!$A:$K, 2+(COLUMN()-COLUMN($D$16)), FALSE)
    ),
  "")
)</f>
        <v/>
      </c>
      <c r="L29" s="107" t="str">
        <f>IF($C29="","",
  IFERROR(
    IF(
      VLOOKUP($C29,データ管理!$A:$K, 2+(COLUMN()-COLUMN($D$16)), FALSE)="",
      "",
      VLOOKUP($C29,データ管理!$A:$K, 2+(COLUMN()-COLUMN($D$16)), FALSE)
    ),
  "")
)</f>
        <v/>
      </c>
      <c r="M29" s="107" t="str">
        <f>IF($C29="","",
  IFERROR(
    IF(
      VLOOKUP($C29,データ管理!$A:$K, 2+(COLUMN()-COLUMN($D$16)), FALSE)="",
      "",
      VLOOKUP($C29,データ管理!$A:$K, 2+(COLUMN()-COLUMN($D$16)), FALSE)
    ),
  "")
)</f>
        <v/>
      </c>
    </row>
    <row r="30" spans="1:18" ht="35" customHeight="1">
      <c r="A30" s="113">
        <v>4</v>
      </c>
      <c r="B30" s="111">
        <v>1</v>
      </c>
      <c r="C30" s="149"/>
      <c r="D30" s="108" t="str">
        <f>IF($C30="","",
  IFERROR(
    IF(
      VLOOKUP($C30,データ管理!$A:$K, 2+(COLUMN()-COLUMN($D$16)), FALSE)="",
      "",
      VLOOKUP($C30,データ管理!$A:$K, 2+(COLUMN()-COLUMN($D$16)), FALSE)
    ),
  "")
)</f>
        <v/>
      </c>
      <c r="E30" s="108" t="str">
        <f>IF($C30="","",
  IFERROR(
    IF(
      VLOOKUP($C30,データ管理!$A:$K, 2+(COLUMN()-COLUMN($D$16)), FALSE)="",
      "",
      VLOOKUP($C30,データ管理!$A:$K, 2+(COLUMN()-COLUMN($D$16)), FALSE)
    ),
  "")
)</f>
        <v/>
      </c>
      <c r="F30" s="108" t="str">
        <f>IF($C30="","",
  IFERROR(
    IF(
      VLOOKUP($C30,データ管理!$A:$K, 2+(COLUMN()-COLUMN($D$16)), FALSE)="",
      "",
      VLOOKUP($C30,データ管理!$A:$K, 2+(COLUMN()-COLUMN($D$16)), FALSE)
    ),
  "")
)</f>
        <v/>
      </c>
      <c r="G30" s="108" t="str">
        <f>IF($C30="","",
  IFERROR(
    IF(
      VLOOKUP($C30,データ管理!$A:$K, 2+(COLUMN()-COLUMN($D$16)), FALSE)="",
      "",
      VLOOKUP($C30,データ管理!$A:$K, 2+(COLUMN()-COLUMN($D$16)), FALSE)
    ),
  "")
)</f>
        <v/>
      </c>
      <c r="H30" s="108" t="str">
        <f>IF($C30="","",
  IFERROR(
    IF(
      VLOOKUP($C30,データ管理!$A:$K, 2+(COLUMN()-COLUMN($D$16)), FALSE)="",
      "",
      VLOOKUP($C30,データ管理!$A:$K, 2+(COLUMN()-COLUMN($D$16)), FALSE)
    ),
  "")
)</f>
        <v/>
      </c>
      <c r="I30" s="108" t="str">
        <f>IF($C30="","",
  IFERROR(
    IF(
      VLOOKUP($C30,データ管理!$A:$K, 2+(COLUMN()-COLUMN($D$16)), FALSE)="",
      "",
      VLOOKUP($C30,データ管理!$A:$K, 2+(COLUMN()-COLUMN($D$16)), FALSE)
    ),
  "")
)</f>
        <v/>
      </c>
      <c r="J30" s="108" t="str">
        <f>IF($C30="","",
  IFERROR(
    IF(
      VLOOKUP($C30,データ管理!$A:$K, 2+(COLUMN()-COLUMN($D$16)), FALSE)="",
      "",
      VLOOKUP($C30,データ管理!$A:$K, 2+(COLUMN()-COLUMN($D$16)), FALSE)
    ),
  "")
)</f>
        <v/>
      </c>
      <c r="K30" s="108" t="str">
        <f>IF($C30="","",
  IFERROR(
    IF(
      VLOOKUP($C30,データ管理!$A:$K, 2+(COLUMN()-COLUMN($D$16)), FALSE)="",
      "",
      VLOOKUP($C30,データ管理!$A:$K, 2+(COLUMN()-COLUMN($D$16)), FALSE)
    ),
  "")
)</f>
        <v/>
      </c>
      <c r="L30" s="107" t="str">
        <f>IF($C30="","",
  IFERROR(
    IF(
      VLOOKUP($C30,データ管理!$A:$K, 2+(COLUMN()-COLUMN($D$16)), FALSE)="",
      "",
      VLOOKUP($C30,データ管理!$A:$K, 2+(COLUMN()-COLUMN($D$16)), FALSE)
    ),
  "")
)</f>
        <v/>
      </c>
      <c r="M30" s="107" t="str">
        <f>IF($C30="","",
  IFERROR(
    IF(
      VLOOKUP($C30,データ管理!$A:$K, 2+(COLUMN()-COLUMN($D$16)), FALSE)="",
      "",
      VLOOKUP($C30,データ管理!$A:$K, 2+(COLUMN()-COLUMN($D$16)), FALSE)
    ),
  "")
)</f>
        <v/>
      </c>
    </row>
    <row r="31" spans="1:18" ht="35" customHeight="1">
      <c r="A31" s="113"/>
      <c r="B31" s="110">
        <v>2</v>
      </c>
      <c r="C31" s="149"/>
      <c r="D31" s="108" t="str">
        <f>IF($C31="","",
  IFERROR(
    IF(
      VLOOKUP($C31,データ管理!$A:$K, 2+(COLUMN()-COLUMN($D$16)), FALSE)="",
      "",
      VLOOKUP($C31,データ管理!$A:$K, 2+(COLUMN()-COLUMN($D$16)), FALSE)
    ),
  "")
)</f>
        <v/>
      </c>
      <c r="E31" s="107" t="str">
        <f>IF($C31="","",
  IFERROR(
    IF(
      VLOOKUP($C31,データ管理!$A:$K, 2+(COLUMN()-COLUMN($D$16)), FALSE)="",
      "",
      VLOOKUP($C31,データ管理!$A:$K, 2+(COLUMN()-COLUMN($D$16)), FALSE)
    ),
  "")
)</f>
        <v/>
      </c>
      <c r="F31" s="108" t="str">
        <f>IF($C31="","",
  IFERROR(
    IF(
      VLOOKUP($C31,データ管理!$A:$K, 2+(COLUMN()-COLUMN($D$16)), FALSE)="",
      "",
      VLOOKUP($C31,データ管理!$A:$K, 2+(COLUMN()-COLUMN($D$16)), FALSE)
    ),
  "")
)</f>
        <v/>
      </c>
      <c r="G31" s="108" t="str">
        <f>IF($C31="","",
  IFERROR(
    IF(
      VLOOKUP($C31,データ管理!$A:$K, 2+(COLUMN()-COLUMN($D$16)), FALSE)="",
      "",
      VLOOKUP($C31,データ管理!$A:$K, 2+(COLUMN()-COLUMN($D$16)), FALSE)
    ),
  "")
)</f>
        <v/>
      </c>
      <c r="H31" s="108" t="str">
        <f>IF($C31="","",
  IFERROR(
    IF(
      VLOOKUP($C31,データ管理!$A:$K, 2+(COLUMN()-COLUMN($D$16)), FALSE)="",
      "",
      VLOOKUP($C31,データ管理!$A:$K, 2+(COLUMN()-COLUMN($D$16)), FALSE)
    ),
  "")
)</f>
        <v/>
      </c>
      <c r="I31" s="108" t="str">
        <f>IF($C31="","",
  IFERROR(
    IF(
      VLOOKUP($C31,データ管理!$A:$K, 2+(COLUMN()-COLUMN($D$16)), FALSE)="",
      "",
      VLOOKUP($C31,データ管理!$A:$K, 2+(COLUMN()-COLUMN($D$16)), FALSE)
    ),
  "")
)</f>
        <v/>
      </c>
      <c r="J31" s="108" t="str">
        <f>IF($C31="","",
  IFERROR(
    IF(
      VLOOKUP($C31,データ管理!$A:$K, 2+(COLUMN()-COLUMN($D$16)), FALSE)="",
      "",
      VLOOKUP($C31,データ管理!$A:$K, 2+(COLUMN()-COLUMN($D$16)), FALSE)
    ),
  "")
)</f>
        <v/>
      </c>
      <c r="K31" s="108" t="str">
        <f>IF($C31="","",
  IFERROR(
    IF(
      VLOOKUP($C31,データ管理!$A:$K, 2+(COLUMN()-COLUMN($D$16)), FALSE)="",
      "",
      VLOOKUP($C31,データ管理!$A:$K, 2+(COLUMN()-COLUMN($D$16)), FALSE)
    ),
  "")
)</f>
        <v/>
      </c>
      <c r="L31" s="108" t="str">
        <f>IF($C31="","",
  IFERROR(
    IF(
      VLOOKUP($C31,データ管理!$A:$K, 2+(COLUMN()-COLUMN($D$16)), FALSE)="",
      "",
      VLOOKUP($C31,データ管理!$A:$K, 2+(COLUMN()-COLUMN($D$16)), FALSE)
    ),
  "")
)</f>
        <v/>
      </c>
      <c r="M31" s="108" t="str">
        <f>IF($C31="","",
  IFERROR(
    IF(
      VLOOKUP($C31,データ管理!$A:$K, 2+(COLUMN()-COLUMN($D$16)), FALSE)="",
      "",
      VLOOKUP($C31,データ管理!$A:$K, 2+(COLUMN()-COLUMN($D$16)), FALSE)
    ),
  "")
)</f>
        <v/>
      </c>
    </row>
    <row r="32" spans="1:18" ht="35" customHeight="1">
      <c r="A32" s="113"/>
      <c r="B32" s="110">
        <v>3</v>
      </c>
      <c r="C32" s="149"/>
      <c r="D32" s="108" t="str">
        <f>IF($C32="","",
  IFERROR(
    IF(
      VLOOKUP($C32,データ管理!$A:$K, 2+(COLUMN()-COLUMN($D$16)), FALSE)="",
      "",
      VLOOKUP($C32,データ管理!$A:$K, 2+(COLUMN()-COLUMN($D$16)), FALSE)
    ),
  "")
)</f>
        <v/>
      </c>
      <c r="E32" s="108" t="str">
        <f>IF($C32="","",
  IFERROR(
    IF(
      VLOOKUP($C32,データ管理!$A:$K, 2+(COLUMN()-COLUMN($D$16)), FALSE)="",
      "",
      VLOOKUP($C32,データ管理!$A:$K, 2+(COLUMN()-COLUMN($D$16)), FALSE)
    ),
  "")
)</f>
        <v/>
      </c>
      <c r="F32" s="108" t="str">
        <f>IF($C32="","",
  IFERROR(
    IF(
      VLOOKUP($C32,データ管理!$A:$K, 2+(COLUMN()-COLUMN($D$16)), FALSE)="",
      "",
      VLOOKUP($C32,データ管理!$A:$K, 2+(COLUMN()-COLUMN($D$16)), FALSE)
    ),
  "")
)</f>
        <v/>
      </c>
      <c r="G32" s="108" t="str">
        <f>IF($C32="","",
  IFERROR(
    IF(
      VLOOKUP($C32,データ管理!$A:$K, 2+(COLUMN()-COLUMN($D$16)), FALSE)="",
      "",
      VLOOKUP($C32,データ管理!$A:$K, 2+(COLUMN()-COLUMN($D$16)), FALSE)
    ),
  "")
)</f>
        <v/>
      </c>
      <c r="H32" s="108" t="str">
        <f>IF($C32="","",
  IFERROR(
    IF(
      VLOOKUP($C32,データ管理!$A:$K, 2+(COLUMN()-COLUMN($D$16)), FALSE)="",
      "",
      VLOOKUP($C32,データ管理!$A:$K, 2+(COLUMN()-COLUMN($D$16)), FALSE)
    ),
  "")
)</f>
        <v/>
      </c>
      <c r="I32" s="108" t="str">
        <f>IF($C32="","",
  IFERROR(
    IF(
      VLOOKUP($C32,データ管理!$A:$K, 2+(COLUMN()-COLUMN($D$16)), FALSE)="",
      "",
      VLOOKUP($C32,データ管理!$A:$K, 2+(COLUMN()-COLUMN($D$16)), FALSE)
    ),
  "")
)</f>
        <v/>
      </c>
      <c r="J32" s="108" t="str">
        <f>IF($C32="","",
  IFERROR(
    IF(
      VLOOKUP($C32,データ管理!$A:$K, 2+(COLUMN()-COLUMN($D$16)), FALSE)="",
      "",
      VLOOKUP($C32,データ管理!$A:$K, 2+(COLUMN()-COLUMN($D$16)), FALSE)
    ),
  "")
)</f>
        <v/>
      </c>
      <c r="K32" s="108" t="str">
        <f>IF($C32="","",
  IFERROR(
    IF(
      VLOOKUP($C32,データ管理!$A:$K, 2+(COLUMN()-COLUMN($D$16)), FALSE)="",
      "",
      VLOOKUP($C32,データ管理!$A:$K, 2+(COLUMN()-COLUMN($D$16)), FALSE)
    ),
  "")
)</f>
        <v/>
      </c>
      <c r="L32" s="108" t="str">
        <f>IF($C32="","",
  IFERROR(
    IF(
      VLOOKUP($C32,データ管理!$A:$K, 2+(COLUMN()-COLUMN($D$16)), FALSE)="",
      "",
      VLOOKUP($C32,データ管理!$A:$K, 2+(COLUMN()-COLUMN($D$16)), FALSE)
    ),
  "")
)</f>
        <v/>
      </c>
      <c r="M32" s="108" t="str">
        <f>IF($C32="","",
  IFERROR(
    IF(
      VLOOKUP($C32,データ管理!$A:$K, 2+(COLUMN()-COLUMN($D$16)), FALSE)="",
      "",
      VLOOKUP($C32,データ管理!$A:$K, 2+(COLUMN()-COLUMN($D$16)), FALSE)
    ),
  "")
)</f>
        <v/>
      </c>
    </row>
    <row r="33" spans="1:13" ht="35" customHeight="1">
      <c r="A33" s="113"/>
      <c r="B33" s="110">
        <v>4</v>
      </c>
      <c r="C33" s="149"/>
      <c r="D33" s="108" t="str">
        <f>IF($C33="","",
  IFERROR(
    IF(
      VLOOKUP($C33,データ管理!$A:$K, 2+(COLUMN()-COLUMN($D$16)), FALSE)="",
      "",
      VLOOKUP($C33,データ管理!$A:$K, 2+(COLUMN()-COLUMN($D$16)), FALSE)
    ),
  "")
)</f>
        <v/>
      </c>
      <c r="E33" s="108" t="str">
        <f>IF($C33="","",
  IFERROR(
    IF(
      VLOOKUP($C33,データ管理!$A:$K, 2+(COLUMN()-COLUMN($D$16)), FALSE)="",
      "",
      VLOOKUP($C33,データ管理!$A:$K, 2+(COLUMN()-COLUMN($D$16)), FALSE)
    ),
  "")
)</f>
        <v/>
      </c>
      <c r="F33" s="108" t="str">
        <f>IF($C33="","",
  IFERROR(
    IF(
      VLOOKUP($C33,データ管理!$A:$K, 2+(COLUMN()-COLUMN($D$16)), FALSE)="",
      "",
      VLOOKUP($C33,データ管理!$A:$K, 2+(COLUMN()-COLUMN($D$16)), FALSE)
    ),
  "")
)</f>
        <v/>
      </c>
      <c r="G33" s="108" t="str">
        <f>IF($C33="","",
  IFERROR(
    IF(
      VLOOKUP($C33,データ管理!$A:$K, 2+(COLUMN()-COLUMN($D$16)), FALSE)="",
      "",
      VLOOKUP($C33,データ管理!$A:$K, 2+(COLUMN()-COLUMN($D$16)), FALSE)
    ),
  "")
)</f>
        <v/>
      </c>
      <c r="H33" s="108" t="str">
        <f>IF($C33="","",
  IFERROR(
    IF(
      VLOOKUP($C33,データ管理!$A:$K, 2+(COLUMN()-COLUMN($D$16)), FALSE)="",
      "",
      VLOOKUP($C33,データ管理!$A:$K, 2+(COLUMN()-COLUMN($D$16)), FALSE)
    ),
  "")
)</f>
        <v/>
      </c>
      <c r="I33" s="108" t="str">
        <f>IF($C33="","",
  IFERROR(
    IF(
      VLOOKUP($C33,データ管理!$A:$K, 2+(COLUMN()-COLUMN($D$16)), FALSE)="",
      "",
      VLOOKUP($C33,データ管理!$A:$K, 2+(COLUMN()-COLUMN($D$16)), FALSE)
    ),
  "")
)</f>
        <v/>
      </c>
      <c r="J33" s="108" t="str">
        <f>IF($C33="","",
  IFERROR(
    IF(
      VLOOKUP($C33,データ管理!$A:$K, 2+(COLUMN()-COLUMN($D$16)), FALSE)="",
      "",
      VLOOKUP($C33,データ管理!$A:$K, 2+(COLUMN()-COLUMN($D$16)), FALSE)
    ),
  "")
)</f>
        <v/>
      </c>
      <c r="K33" s="108" t="str">
        <f>IF($C33="","",
  IFERROR(
    IF(
      VLOOKUP($C33,データ管理!$A:$K, 2+(COLUMN()-COLUMN($D$16)), FALSE)="",
      "",
      VLOOKUP($C33,データ管理!$A:$K, 2+(COLUMN()-COLUMN($D$16)), FALSE)
    ),
  "")
)</f>
        <v/>
      </c>
      <c r="L33" s="108" t="str">
        <f>IF($C33="","",
  IFERROR(
    IF(
      VLOOKUP($C33,データ管理!$A:$K, 2+(COLUMN()-COLUMN($D$16)), FALSE)="",
      "",
      VLOOKUP($C33,データ管理!$A:$K, 2+(COLUMN()-COLUMN($D$16)), FALSE)
    ),
  "")
)</f>
        <v/>
      </c>
      <c r="M33" s="108" t="str">
        <f>IF($C33="","",
  IFERROR(
    IF(
      VLOOKUP($C33,データ管理!$A:$K, 2+(COLUMN()-COLUMN($D$16)), FALSE)="",
      "",
      VLOOKUP($C33,データ管理!$A:$K, 2+(COLUMN()-COLUMN($D$16)), FALSE)
    ),
  "")
)</f>
        <v/>
      </c>
    </row>
    <row r="34" spans="1:13" ht="35" customHeight="1">
      <c r="A34" s="113"/>
      <c r="B34" s="110">
        <v>5</v>
      </c>
      <c r="C34" s="149"/>
      <c r="D34" s="108" t="str">
        <f>IF($C34="","",
  IFERROR(
    IF(
      VLOOKUP($C34,データ管理!$A:$K, 2+(COLUMN()-COLUMN($D$16)), FALSE)="",
      "",
      VLOOKUP($C34,データ管理!$A:$K, 2+(COLUMN()-COLUMN($D$16)), FALSE)
    ),
  "")
)</f>
        <v/>
      </c>
      <c r="E34" s="108" t="str">
        <f>IF($C34="","",
  IFERROR(
    IF(
      VLOOKUP($C34,データ管理!$A:$K, 2+(COLUMN()-COLUMN($D$16)), FALSE)="",
      "",
      VLOOKUP($C34,データ管理!$A:$K, 2+(COLUMN()-COLUMN($D$16)), FALSE)
    ),
  "")
)</f>
        <v/>
      </c>
      <c r="F34" s="108" t="str">
        <f>IF($C34="","",
  IFERROR(
    IF(
      VLOOKUP($C34,データ管理!$A:$K, 2+(COLUMN()-COLUMN($D$16)), FALSE)="",
      "",
      VLOOKUP($C34,データ管理!$A:$K, 2+(COLUMN()-COLUMN($D$16)), FALSE)
    ),
  "")
)</f>
        <v/>
      </c>
      <c r="G34" s="108" t="str">
        <f>IF($C34="","",
  IFERROR(
    IF(
      VLOOKUP($C34,データ管理!$A:$K, 2+(COLUMN()-COLUMN($D$16)), FALSE)="",
      "",
      VLOOKUP($C34,データ管理!$A:$K, 2+(COLUMN()-COLUMN($D$16)), FALSE)
    ),
  "")
)</f>
        <v/>
      </c>
      <c r="H34" s="108" t="str">
        <f>IF($C34="","",
  IFERROR(
    IF(
      VLOOKUP($C34,データ管理!$A:$K, 2+(COLUMN()-COLUMN($D$16)), FALSE)="",
      "",
      VLOOKUP($C34,データ管理!$A:$K, 2+(COLUMN()-COLUMN($D$16)), FALSE)
    ),
  "")
)</f>
        <v/>
      </c>
      <c r="I34" s="108" t="str">
        <f>IF($C34="","",
  IFERROR(
    IF(
      VLOOKUP($C34,データ管理!$A:$K, 2+(COLUMN()-COLUMN($D$16)), FALSE)="",
      "",
      VLOOKUP($C34,データ管理!$A:$K, 2+(COLUMN()-COLUMN($D$16)), FALSE)
    ),
  "")
)</f>
        <v/>
      </c>
      <c r="J34" s="108" t="str">
        <f>IF($C34="","",
  IFERROR(
    IF(
      VLOOKUP($C34,データ管理!$A:$K, 2+(COLUMN()-COLUMN($D$16)), FALSE)="",
      "",
      VLOOKUP($C34,データ管理!$A:$K, 2+(COLUMN()-COLUMN($D$16)), FALSE)
    ),
  "")
)</f>
        <v/>
      </c>
      <c r="K34" s="108" t="str">
        <f>IF($C34="","",
  IFERROR(
    IF(
      VLOOKUP($C34,データ管理!$A:$K, 2+(COLUMN()-COLUMN($D$16)), FALSE)="",
      "",
      VLOOKUP($C34,データ管理!$A:$K, 2+(COLUMN()-COLUMN($D$16)), FALSE)
    ),
  "")
)</f>
        <v/>
      </c>
      <c r="L34" s="108" t="str">
        <f>IF($C34="","",
  IFERROR(
    IF(
      VLOOKUP($C34,データ管理!$A:$K, 2+(COLUMN()-COLUMN($D$16)), FALSE)="",
      "",
      VLOOKUP($C34,データ管理!$A:$K, 2+(COLUMN()-COLUMN($D$16)), FALSE)
    ),
  "")
)</f>
        <v/>
      </c>
      <c r="M34" s="108" t="str">
        <f>IF($C34="","",
  IFERROR(
    IF(
      VLOOKUP($C34,データ管理!$A:$K, 2+(COLUMN()-COLUMN($D$16)), FALSE)="",
      "",
      VLOOKUP($C34,データ管理!$A:$K, 2+(COLUMN()-COLUMN($D$16)), FALSE)
    ),
  "")
)</f>
        <v/>
      </c>
    </row>
    <row r="35" spans="1:13" ht="35" customHeight="1">
      <c r="A35" s="113"/>
      <c r="B35" s="110"/>
      <c r="C35" s="149"/>
      <c r="D35" s="108" t="str">
        <f>IF($C35="","",
  IFERROR(
    IF(
      VLOOKUP($C35,データ管理!$A:$K, 2+(COLUMN()-COLUMN($D$16)), FALSE)="",
      "",
      VLOOKUP($C35,データ管理!$A:$K, 2+(COLUMN()-COLUMN($D$16)), FALSE)
    ),
  "")
)</f>
        <v/>
      </c>
      <c r="E35" s="108" t="str">
        <f>IF($C35="","",
  IFERROR(
    IF(
      VLOOKUP($C35,データ管理!$A:$K, 2+(COLUMN()-COLUMN($D$16)), FALSE)="",
      "",
      VLOOKUP($C35,データ管理!$A:$K, 2+(COLUMN()-COLUMN($D$16)), FALSE)
    ),
  "")
)</f>
        <v/>
      </c>
      <c r="F35" s="108" t="str">
        <f>IF($C35="","",
  IFERROR(
    IF(
      VLOOKUP($C35,データ管理!$A:$K, 2+(COLUMN()-COLUMN($D$16)), FALSE)="",
      "",
      VLOOKUP($C35,データ管理!$A:$K, 2+(COLUMN()-COLUMN($D$16)), FALSE)
    ),
  "")
)</f>
        <v/>
      </c>
      <c r="G35" s="108" t="str">
        <f>IF($C35="","",
  IFERROR(
    IF(
      VLOOKUP($C35,データ管理!$A:$K, 2+(COLUMN()-COLUMN($D$16)), FALSE)="",
      "",
      VLOOKUP($C35,データ管理!$A:$K, 2+(COLUMN()-COLUMN($D$16)), FALSE)
    ),
  "")
)</f>
        <v/>
      </c>
      <c r="H35" s="108" t="str">
        <f>IF($C35="","",
  IFERROR(
    IF(
      VLOOKUP($C35,データ管理!$A:$K, 2+(COLUMN()-COLUMN($D$16)), FALSE)="",
      "",
      VLOOKUP($C35,データ管理!$A:$K, 2+(COLUMN()-COLUMN($D$16)), FALSE)
    ),
  "")
)</f>
        <v/>
      </c>
      <c r="I35" s="108" t="str">
        <f>IF($C35="","",
  IFERROR(
    IF(
      VLOOKUP($C35,データ管理!$A:$K, 2+(COLUMN()-COLUMN($D$16)), FALSE)="",
      "",
      VLOOKUP($C35,データ管理!$A:$K, 2+(COLUMN()-COLUMN($D$16)), FALSE)
    ),
  "")
)</f>
        <v/>
      </c>
      <c r="J35" s="108" t="str">
        <f>IF($C35="","",
  IFERROR(
    IF(
      VLOOKUP($C35,データ管理!$A:$K, 2+(COLUMN()-COLUMN($D$16)), FALSE)="",
      "",
      VLOOKUP($C35,データ管理!$A:$K, 2+(COLUMN()-COLUMN($D$16)), FALSE)
    ),
  "")
)</f>
        <v/>
      </c>
      <c r="K35" s="108" t="str">
        <f>IF($C35="","",
  IFERROR(
    IF(
      VLOOKUP($C35,データ管理!$A:$K, 2+(COLUMN()-COLUMN($D$16)), FALSE)="",
      "",
      VLOOKUP($C35,データ管理!$A:$K, 2+(COLUMN()-COLUMN($D$16)), FALSE)
    ),
  "")
)</f>
        <v/>
      </c>
      <c r="L35" s="108" t="str">
        <f>IF($C35="","",
  IFERROR(
    IF(
      VLOOKUP($C35,データ管理!$A:$K, 2+(COLUMN()-COLUMN($D$16)), FALSE)="",
      "",
      VLOOKUP($C35,データ管理!$A:$K, 2+(COLUMN()-COLUMN($D$16)), FALSE)
    ),
  "")
)</f>
        <v/>
      </c>
      <c r="M35" s="108" t="str">
        <f>IF($C35="","",
  IFERROR(
    IF(
      VLOOKUP($C35,データ管理!$A:$K, 2+(COLUMN()-COLUMN($D$16)), FALSE)="",
      "",
      VLOOKUP($C35,データ管理!$A:$K, 2+(COLUMN()-COLUMN($D$16)), FALSE)
    ),
  "")
)</f>
        <v/>
      </c>
    </row>
    <row r="36" spans="1:13" ht="35" customHeight="1">
      <c r="A36" s="113"/>
      <c r="B36" s="110"/>
      <c r="C36" s="149"/>
      <c r="D36" s="108" t="str">
        <f>IF($C36="","",
  IFERROR(
    IF(
      VLOOKUP($C36,データ管理!$A:$K, 2+(COLUMN()-COLUMN($D$16)), FALSE)="",
      "",
      VLOOKUP($C36,データ管理!$A:$K, 2+(COLUMN()-COLUMN($D$16)), FALSE)
    ),
  "")
)</f>
        <v/>
      </c>
      <c r="E36" s="108" t="str">
        <f>IF($C36="","",
  IFERROR(
    IF(
      VLOOKUP($C36,データ管理!$A:$K, 2+(COLUMN()-COLUMN($D$16)), FALSE)="",
      "",
      VLOOKUP($C36,データ管理!$A:$K, 2+(COLUMN()-COLUMN($D$16)), FALSE)
    ),
  "")
)</f>
        <v/>
      </c>
      <c r="F36" s="108" t="str">
        <f>IF($C36="","",
  IFERROR(
    IF(
      VLOOKUP($C36,データ管理!$A:$K, 2+(COLUMN()-COLUMN($D$16)), FALSE)="",
      "",
      VLOOKUP($C36,データ管理!$A:$K, 2+(COLUMN()-COLUMN($D$16)), FALSE)
    ),
  "")
)</f>
        <v/>
      </c>
      <c r="G36" s="108" t="str">
        <f>IF($C36="","",
  IFERROR(
    IF(
      VLOOKUP($C36,データ管理!$A:$K, 2+(COLUMN()-COLUMN($D$16)), FALSE)="",
      "",
      VLOOKUP($C36,データ管理!$A:$K, 2+(COLUMN()-COLUMN($D$16)), FALSE)
    ),
  "")
)</f>
        <v/>
      </c>
      <c r="H36" s="108" t="str">
        <f>IF($C36="","",
  IFERROR(
    IF(
      VLOOKUP($C36,データ管理!$A:$K, 2+(COLUMN()-COLUMN($D$16)), FALSE)="",
      "",
      VLOOKUP($C36,データ管理!$A:$K, 2+(COLUMN()-COLUMN($D$16)), FALSE)
    ),
  "")
)</f>
        <v/>
      </c>
      <c r="I36" s="108" t="str">
        <f>IF($C36="","",
  IFERROR(
    IF(
      VLOOKUP($C36,データ管理!$A:$K, 2+(COLUMN()-COLUMN($D$16)), FALSE)="",
      "",
      VLOOKUP($C36,データ管理!$A:$K, 2+(COLUMN()-COLUMN($D$16)), FALSE)
    ),
  "")
)</f>
        <v/>
      </c>
      <c r="J36" s="108" t="str">
        <f>IF($C36="","",
  IFERROR(
    IF(
      VLOOKUP($C36,データ管理!$A:$K, 2+(COLUMN()-COLUMN($D$16)), FALSE)="",
      "",
      VLOOKUP($C36,データ管理!$A:$K, 2+(COLUMN()-COLUMN($D$16)), FALSE)
    ),
  "")
)</f>
        <v/>
      </c>
      <c r="K36" s="108" t="str">
        <f>IF($C36="","",
  IFERROR(
    IF(
      VLOOKUP($C36,データ管理!$A:$K, 2+(COLUMN()-COLUMN($D$16)), FALSE)="",
      "",
      VLOOKUP($C36,データ管理!$A:$K, 2+(COLUMN()-COLUMN($D$16)), FALSE)
    ),
  "")
)</f>
        <v/>
      </c>
      <c r="L36" s="108" t="str">
        <f>IF($C36="","",
  IFERROR(
    IF(
      VLOOKUP($C36,データ管理!$A:$K, 2+(COLUMN()-COLUMN($D$16)), FALSE)="",
      "",
      VLOOKUP($C36,データ管理!$A:$K, 2+(COLUMN()-COLUMN($D$16)), FALSE)
    ),
  "")
)</f>
        <v/>
      </c>
      <c r="M36" s="108" t="str">
        <f>IF($C36="","",
  IFERROR(
    IF(
      VLOOKUP($C36,データ管理!$A:$K, 2+(COLUMN()-COLUMN($D$16)), FALSE)="",
      "",
      VLOOKUP($C36,データ管理!$A:$K, 2+(COLUMN()-COLUMN($D$16)), FALSE)
    ),
  "")
)</f>
        <v/>
      </c>
    </row>
    <row r="37" spans="1:13" ht="35" customHeight="1">
      <c r="A37" s="113"/>
      <c r="B37" s="110"/>
      <c r="C37" s="149"/>
      <c r="D37" s="108" t="str">
        <f>IF($C37="","",
  IFERROR(
    IF(
      VLOOKUP($C37,データ管理!$A:$K, 2+(COLUMN()-COLUMN($D$16)), FALSE)="",
      "",
      VLOOKUP($C37,データ管理!$A:$K, 2+(COLUMN()-COLUMN($D$16)), FALSE)
    ),
  "")
)</f>
        <v/>
      </c>
      <c r="E37" s="108" t="str">
        <f>IF($C37="","",
  IFERROR(
    IF(
      VLOOKUP($C37,データ管理!$A:$K, 2+(COLUMN()-COLUMN($D$16)), FALSE)="",
      "",
      VLOOKUP($C37,データ管理!$A:$K, 2+(COLUMN()-COLUMN($D$16)), FALSE)
    ),
  "")
)</f>
        <v/>
      </c>
      <c r="F37" s="108" t="str">
        <f>IF($C37="","",
  IFERROR(
    IF(
      VLOOKUP($C37,データ管理!$A:$K, 2+(COLUMN()-COLUMN($D$16)), FALSE)="",
      "",
      VLOOKUP($C37,データ管理!$A:$K, 2+(COLUMN()-COLUMN($D$16)), FALSE)
    ),
  "")
)</f>
        <v/>
      </c>
      <c r="G37" s="108" t="str">
        <f>IF($C37="","",
  IFERROR(
    IF(
      VLOOKUP($C37,データ管理!$A:$K, 2+(COLUMN()-COLUMN($D$16)), FALSE)="",
      "",
      VLOOKUP($C37,データ管理!$A:$K, 2+(COLUMN()-COLUMN($D$16)), FALSE)
    ),
  "")
)</f>
        <v/>
      </c>
      <c r="H37" s="108" t="str">
        <f>IF($C37="","",
  IFERROR(
    IF(
      VLOOKUP($C37,データ管理!$A:$K, 2+(COLUMN()-COLUMN($D$16)), FALSE)="",
      "",
      VLOOKUP($C37,データ管理!$A:$K, 2+(COLUMN()-COLUMN($D$16)), FALSE)
    ),
  "")
)</f>
        <v/>
      </c>
      <c r="I37" s="108" t="str">
        <f>IF($C37="","",
  IFERROR(
    IF(
      VLOOKUP($C37,データ管理!$A:$K, 2+(COLUMN()-COLUMN($D$16)), FALSE)="",
      "",
      VLOOKUP($C37,データ管理!$A:$K, 2+(COLUMN()-COLUMN($D$16)), FALSE)
    ),
  "")
)</f>
        <v/>
      </c>
      <c r="J37" s="108" t="str">
        <f>IF($C37="","",
  IFERROR(
    IF(
      VLOOKUP($C37,データ管理!$A:$K, 2+(COLUMN()-COLUMN($D$16)), FALSE)="",
      "",
      VLOOKUP($C37,データ管理!$A:$K, 2+(COLUMN()-COLUMN($D$16)), FALSE)
    ),
  "")
)</f>
        <v/>
      </c>
      <c r="K37" s="108" t="str">
        <f>IF($C37="","",
  IFERROR(
    IF(
      VLOOKUP($C37,データ管理!$A:$K, 2+(COLUMN()-COLUMN($D$16)), FALSE)="",
      "",
      VLOOKUP($C37,データ管理!$A:$K, 2+(COLUMN()-COLUMN($D$16)), FALSE)
    ),
  "")
)</f>
        <v/>
      </c>
      <c r="L37" s="108" t="str">
        <f>IF($C37="","",
  IFERROR(
    IF(
      VLOOKUP($C37,データ管理!$A:$K, 2+(COLUMN()-COLUMN($D$16)), FALSE)="",
      "",
      VLOOKUP($C37,データ管理!$A:$K, 2+(COLUMN()-COLUMN($D$16)), FALSE)
    ),
  "")
)</f>
        <v/>
      </c>
      <c r="M37" s="108" t="str">
        <f>IF($C37="","",
  IFERROR(
    IF(
      VLOOKUP($C37,データ管理!$A:$K, 2+(COLUMN()-COLUMN($D$16)), FALSE)="",
      "",
      VLOOKUP($C37,データ管理!$A:$K, 2+(COLUMN()-COLUMN($D$16)), FALSE)
    ),
  "")
)</f>
        <v/>
      </c>
    </row>
    <row r="38" spans="1:13" ht="35" customHeight="1">
      <c r="A38" s="113"/>
      <c r="B38" s="110"/>
      <c r="C38" s="149"/>
      <c r="D38" s="108" t="str">
        <f>IF($C38="","",
  IFERROR(
    IF(
      VLOOKUP($C38,データ管理!$A:$K, 2+(COLUMN()-COLUMN($D$16)), FALSE)="",
      "",
      VLOOKUP($C38,データ管理!$A:$K, 2+(COLUMN()-COLUMN($D$16)), FALSE)
    ),
  "")
)</f>
        <v/>
      </c>
      <c r="E38" s="107" t="str">
        <f>IF($C38="","",
  IFERROR(
    IF(
      VLOOKUP($C38,データ管理!$A:$K, 2+(COLUMN()-COLUMN($D$16)), FALSE)="",
      "",
      VLOOKUP($C38,データ管理!$A:$K, 2+(COLUMN()-COLUMN($D$16)), FALSE)
    ),
  "")
)</f>
        <v/>
      </c>
      <c r="F38" s="108" t="str">
        <f>IF($C38="","",
  IFERROR(
    IF(
      VLOOKUP($C38,データ管理!$A:$K, 2+(COLUMN()-COLUMN($D$16)), FALSE)="",
      "",
      VLOOKUP($C38,データ管理!$A:$K, 2+(COLUMN()-COLUMN($D$16)), FALSE)
    ),
  "")
)</f>
        <v/>
      </c>
      <c r="G38" s="108" t="str">
        <f>IF($C38="","",
  IFERROR(
    IF(
      VLOOKUP($C38,データ管理!$A:$K, 2+(COLUMN()-COLUMN($D$16)), FALSE)="",
      "",
      VLOOKUP($C38,データ管理!$A:$K, 2+(COLUMN()-COLUMN($D$16)), FALSE)
    ),
  "")
)</f>
        <v/>
      </c>
      <c r="H38" s="108" t="str">
        <f>IF($C38="","",
  IFERROR(
    IF(
      VLOOKUP($C38,データ管理!$A:$K, 2+(COLUMN()-COLUMN($D$16)), FALSE)="",
      "",
      VLOOKUP($C38,データ管理!$A:$K, 2+(COLUMN()-COLUMN($D$16)), FALSE)
    ),
  "")
)</f>
        <v/>
      </c>
      <c r="I38" s="108" t="str">
        <f>IF($C38="","",
  IFERROR(
    IF(
      VLOOKUP($C38,データ管理!$A:$K, 2+(COLUMN()-COLUMN($D$16)), FALSE)="",
      "",
      VLOOKUP($C38,データ管理!$A:$K, 2+(COLUMN()-COLUMN($D$16)), FALSE)
    ),
  "")
)</f>
        <v/>
      </c>
      <c r="J38" s="108" t="str">
        <f>IF($C38="","",
  IFERROR(
    IF(
      VLOOKUP($C38,データ管理!$A:$K, 2+(COLUMN()-COLUMN($D$16)), FALSE)="",
      "",
      VLOOKUP($C38,データ管理!$A:$K, 2+(COLUMN()-COLUMN($D$16)), FALSE)
    ),
  "")
)</f>
        <v/>
      </c>
      <c r="K38" s="108" t="str">
        <f>IF($C38="","",
  IFERROR(
    IF(
      VLOOKUP($C38,データ管理!$A:$K, 2+(COLUMN()-COLUMN($D$16)), FALSE)="",
      "",
      VLOOKUP($C38,データ管理!$A:$K, 2+(COLUMN()-COLUMN($D$16)), FALSE)
    ),
  "")
)</f>
        <v/>
      </c>
      <c r="L38" s="108" t="str">
        <f>IF($C38="","",
  IFERROR(
    IF(
      VLOOKUP($C38,データ管理!$A:$K, 2+(COLUMN()-COLUMN($D$16)), FALSE)="",
      "",
      VLOOKUP($C38,データ管理!$A:$K, 2+(COLUMN()-COLUMN($D$16)), FALSE)
    ),
  "")
)</f>
        <v/>
      </c>
      <c r="M38" s="108" t="str">
        <f>IF($C38="","",
  IFERROR(
    IF(
      VLOOKUP($C38,データ管理!$A:$K, 2+(COLUMN()-COLUMN($D$16)), FALSE)="",
      "",
      VLOOKUP($C38,データ管理!$A:$K, 2+(COLUMN()-COLUMN($D$16)), FALSE)
    ),
  "")
)</f>
        <v/>
      </c>
    </row>
    <row r="39" spans="1:13" ht="35" customHeight="1">
      <c r="A39" s="113"/>
      <c r="B39" s="110"/>
      <c r="C39" s="149"/>
      <c r="D39" s="108" t="str">
        <f>IF($C39="","",
  IFERROR(
    IF(
      VLOOKUP($C39,データ管理!$A:$K, 2+(COLUMN()-COLUMN($D$16)), FALSE)="",
      "",
      VLOOKUP($C39,データ管理!$A:$K, 2+(COLUMN()-COLUMN($D$16)), FALSE)
    ),
  "")
)</f>
        <v/>
      </c>
      <c r="E39" s="107" t="str">
        <f>IF($C39="","",
  IFERROR(
    IF(
      VLOOKUP($C39,データ管理!$A:$K, 2+(COLUMN()-COLUMN($D$16)), FALSE)="",
      "",
      VLOOKUP($C39,データ管理!$A:$K, 2+(COLUMN()-COLUMN($D$16)), FALSE)
    ),
  "")
)</f>
        <v/>
      </c>
      <c r="F39" s="108" t="str">
        <f>IF($C39="","",
  IFERROR(
    IF(
      VLOOKUP($C39,データ管理!$A:$K, 2+(COLUMN()-COLUMN($D$16)), FALSE)="",
      "",
      VLOOKUP($C39,データ管理!$A:$K, 2+(COLUMN()-COLUMN($D$16)), FALSE)
    ),
  "")
)</f>
        <v/>
      </c>
      <c r="G39" s="108" t="str">
        <f>IF($C39="","",
  IFERROR(
    IF(
      VLOOKUP($C39,データ管理!$A:$K, 2+(COLUMN()-COLUMN($D$16)), FALSE)="",
      "",
      VLOOKUP($C39,データ管理!$A:$K, 2+(COLUMN()-COLUMN($D$16)), FALSE)
    ),
  "")
)</f>
        <v/>
      </c>
      <c r="H39" s="108" t="str">
        <f>IF($C39="","",
  IFERROR(
    IF(
      VLOOKUP($C39,データ管理!$A:$K, 2+(COLUMN()-COLUMN($D$16)), FALSE)="",
      "",
      VLOOKUP($C39,データ管理!$A:$K, 2+(COLUMN()-COLUMN($D$16)), FALSE)
    ),
  "")
)</f>
        <v/>
      </c>
      <c r="I39" s="108" t="str">
        <f>IF($C39="","",
  IFERROR(
    IF(
      VLOOKUP($C39,データ管理!$A:$K, 2+(COLUMN()-COLUMN($D$16)), FALSE)="",
      "",
      VLOOKUP($C39,データ管理!$A:$K, 2+(COLUMN()-COLUMN($D$16)), FALSE)
    ),
  "")
)</f>
        <v/>
      </c>
      <c r="J39" s="108" t="str">
        <f>IF($C39="","",
  IFERROR(
    IF(
      VLOOKUP($C39,データ管理!$A:$K, 2+(COLUMN()-COLUMN($D$16)), FALSE)="",
      "",
      VLOOKUP($C39,データ管理!$A:$K, 2+(COLUMN()-COLUMN($D$16)), FALSE)
    ),
  "")
)</f>
        <v/>
      </c>
      <c r="K39" s="108" t="str">
        <f>IF($C39="","",
  IFERROR(
    IF(
      VLOOKUP($C39,データ管理!$A:$K, 2+(COLUMN()-COLUMN($D$16)), FALSE)="",
      "",
      VLOOKUP($C39,データ管理!$A:$K, 2+(COLUMN()-COLUMN($D$16)), FALSE)
    ),
  "")
)</f>
        <v/>
      </c>
      <c r="L39" s="108" t="str">
        <f>IF($C39="","",
  IFERROR(
    IF(
      VLOOKUP($C39,データ管理!$A:$K, 2+(COLUMN()-COLUMN($D$16)), FALSE)="",
      "",
      VLOOKUP($C39,データ管理!$A:$K, 2+(COLUMN()-COLUMN($D$16)), FALSE)
    ),
  "")
)</f>
        <v/>
      </c>
      <c r="M39" s="108" t="str">
        <f>IF($C39="","",
  IFERROR(
    IF(
      VLOOKUP($C39,データ管理!$A:$K, 2+(COLUMN()-COLUMN($D$16)), FALSE)="",
      "",
      VLOOKUP($C39,データ管理!$A:$K, 2+(COLUMN()-COLUMN($D$16)), FALSE)
    ),
  "")
)</f>
        <v/>
      </c>
    </row>
    <row r="40" spans="1:13" ht="35" customHeight="1">
      <c r="A40" s="114"/>
      <c r="B40" s="110"/>
      <c r="C40" s="149"/>
      <c r="D40" s="108" t="str">
        <f>IF($C40="","",
  IFERROR(
    IF(
      VLOOKUP($C40,データ管理!$A:$K, 2+(COLUMN()-COLUMN($D$16)), FALSE)="",
      "",
      VLOOKUP($C40,データ管理!$A:$K, 2+(COLUMN()-COLUMN($D$16)), FALSE)
    ),
  "")
)</f>
        <v/>
      </c>
      <c r="E40" s="108" t="str">
        <f>IF($C40="","",
  IFERROR(
    IF(
      VLOOKUP($C40,データ管理!$A:$K, 2+(COLUMN()-COLUMN($D$16)), FALSE)="",
      "",
      VLOOKUP($C40,データ管理!$A:$K, 2+(COLUMN()-COLUMN($D$16)), FALSE)
    ),
  "")
)</f>
        <v/>
      </c>
      <c r="F40" s="108" t="str">
        <f>IF($C40="","",
  IFERROR(
    IF(
      VLOOKUP($C40,データ管理!$A:$K, 2+(COLUMN()-COLUMN($D$16)), FALSE)="",
      "",
      VLOOKUP($C40,データ管理!$A:$K, 2+(COLUMN()-COLUMN($D$16)), FALSE)
    ),
  "")
)</f>
        <v/>
      </c>
      <c r="G40" s="108" t="str">
        <f>IF($C40="","",
  IFERROR(
    IF(
      VLOOKUP($C40,データ管理!$A:$K, 2+(COLUMN()-COLUMN($D$16)), FALSE)="",
      "",
      VLOOKUP($C40,データ管理!$A:$K, 2+(COLUMN()-COLUMN($D$16)), FALSE)
    ),
  "")
)</f>
        <v/>
      </c>
      <c r="H40" s="108" t="str">
        <f>IF($C40="","",
  IFERROR(
    IF(
      VLOOKUP($C40,データ管理!$A:$K, 2+(COLUMN()-COLUMN($D$16)), FALSE)="",
      "",
      VLOOKUP($C40,データ管理!$A:$K, 2+(COLUMN()-COLUMN($D$16)), FALSE)
    ),
  "")
)</f>
        <v/>
      </c>
      <c r="I40" s="108" t="str">
        <f>IF($C40="","",
  IFERROR(
    IF(
      VLOOKUP($C40,データ管理!$A:$K, 2+(COLUMN()-COLUMN($D$16)), FALSE)="",
      "",
      VLOOKUP($C40,データ管理!$A:$K, 2+(COLUMN()-COLUMN($D$16)), FALSE)
    ),
  "")
)</f>
        <v/>
      </c>
      <c r="J40" s="108" t="str">
        <f>IF($C40="","",
  IFERROR(
    IF(
      VLOOKUP($C40,データ管理!$A:$K, 2+(COLUMN()-COLUMN($D$16)), FALSE)="",
      "",
      VLOOKUP($C40,データ管理!$A:$K, 2+(COLUMN()-COLUMN($D$16)), FALSE)
    ),
  "")
)</f>
        <v/>
      </c>
      <c r="K40" s="108" t="str">
        <f>IF($C40="","",
  IFERROR(
    IF(
      VLOOKUP($C40,データ管理!$A:$K, 2+(COLUMN()-COLUMN($D$16)), FALSE)="",
      "",
      VLOOKUP($C40,データ管理!$A:$K, 2+(COLUMN()-COLUMN($D$16)), FALSE)
    ),
  "")
)</f>
        <v/>
      </c>
      <c r="L40" s="108" t="str">
        <f>IF($C40="","",
  IFERROR(
    IF(
      VLOOKUP($C40,データ管理!$A:$K, 2+(COLUMN()-COLUMN($D$16)), FALSE)="",
      "",
      VLOOKUP($C40,データ管理!$A:$K, 2+(COLUMN()-COLUMN($D$16)), FALSE)
    ),
  "")
)</f>
        <v/>
      </c>
      <c r="M40" s="108" t="str">
        <f>IF($C40="","",
  IFERROR(
    IF(
      VLOOKUP($C40,データ管理!$A:$K, 2+(COLUMN()-COLUMN($D$16)), FALSE)="",
      "",
      VLOOKUP($C40,データ管理!$A:$K, 2+(COLUMN()-COLUMN($D$16)), FALSE)
    ),
  "")
)</f>
        <v/>
      </c>
    </row>
    <row r="41" spans="1:13" ht="35" customHeight="1">
      <c r="A41" s="113">
        <v>5</v>
      </c>
      <c r="B41" s="110">
        <v>1</v>
      </c>
      <c r="C41" s="149"/>
      <c r="D41" s="108" t="str">
        <f>IF($C41="","",
  IFERROR(
    IF(
      VLOOKUP($C41,データ管理!$A:$K, 2+(COLUMN()-COLUMN($D$16)), FALSE)="",
      "",
      VLOOKUP($C41,データ管理!$A:$K, 2+(COLUMN()-COLUMN($D$16)), FALSE)
    ),
  "")
)</f>
        <v/>
      </c>
      <c r="E41" s="108" t="str">
        <f>IF($C41="","",
  IFERROR(
    IF(
      VLOOKUP($C41,データ管理!$A:$K, 2+(COLUMN()-COLUMN($D$16)), FALSE)="",
      "",
      VLOOKUP($C41,データ管理!$A:$K, 2+(COLUMN()-COLUMN($D$16)), FALSE)
    ),
  "")
)</f>
        <v/>
      </c>
      <c r="F41" s="108" t="str">
        <f>IF($C41="","",
  IFERROR(
    IF(
      VLOOKUP($C41,データ管理!$A:$K, 2+(COLUMN()-COLUMN($D$16)), FALSE)="",
      "",
      VLOOKUP($C41,データ管理!$A:$K, 2+(COLUMN()-COLUMN($D$16)), FALSE)
    ),
  "")
)</f>
        <v/>
      </c>
      <c r="G41" s="108" t="str">
        <f>IF($C41="","",
  IFERROR(
    IF(
      VLOOKUP($C41,データ管理!$A:$K, 2+(COLUMN()-COLUMN($D$16)), FALSE)="",
      "",
      VLOOKUP($C41,データ管理!$A:$K, 2+(COLUMN()-COLUMN($D$16)), FALSE)
    ),
  "")
)</f>
        <v/>
      </c>
      <c r="H41" s="108" t="str">
        <f>IF($C41="","",
  IFERROR(
    IF(
      VLOOKUP($C41,データ管理!$A:$K, 2+(COLUMN()-COLUMN($D$16)), FALSE)="",
      "",
      VLOOKUP($C41,データ管理!$A:$K, 2+(COLUMN()-COLUMN($D$16)), FALSE)
    ),
  "")
)</f>
        <v/>
      </c>
      <c r="I41" s="108" t="str">
        <f>IF($C41="","",
  IFERROR(
    IF(
      VLOOKUP($C41,データ管理!$A:$K, 2+(COLUMN()-COLUMN($D$16)), FALSE)="",
      "",
      VLOOKUP($C41,データ管理!$A:$K, 2+(COLUMN()-COLUMN($D$16)), FALSE)
    ),
  "")
)</f>
        <v/>
      </c>
      <c r="J41" s="108" t="str">
        <f>IF($C41="","",
  IFERROR(
    IF(
      VLOOKUP($C41,データ管理!$A:$K, 2+(COLUMN()-COLUMN($D$16)), FALSE)="",
      "",
      VLOOKUP($C41,データ管理!$A:$K, 2+(COLUMN()-COLUMN($D$16)), FALSE)
    ),
  "")
)</f>
        <v/>
      </c>
      <c r="K41" s="108" t="str">
        <f>IF($C41="","",
  IFERROR(
    IF(
      VLOOKUP($C41,データ管理!$A:$K, 2+(COLUMN()-COLUMN($D$16)), FALSE)="",
      "",
      VLOOKUP($C41,データ管理!$A:$K, 2+(COLUMN()-COLUMN($D$16)), FALSE)
    ),
  "")
)</f>
        <v/>
      </c>
      <c r="L41" s="108" t="str">
        <f>IF($C41="","",
  IFERROR(
    IF(
      VLOOKUP($C41,データ管理!$A:$K, 2+(COLUMN()-COLUMN($D$16)), FALSE)="",
      "",
      VLOOKUP($C41,データ管理!$A:$K, 2+(COLUMN()-COLUMN($D$16)), FALSE)
    ),
  "")
)</f>
        <v/>
      </c>
      <c r="M41" s="108" t="str">
        <f>IF($C41="","",
  IFERROR(
    IF(
      VLOOKUP($C41,データ管理!$A:$K, 2+(COLUMN()-COLUMN($D$16)), FALSE)="",
      "",
      VLOOKUP($C41,データ管理!$A:$K, 2+(COLUMN()-COLUMN($D$16)), FALSE)
    ),
  "")
)</f>
        <v/>
      </c>
    </row>
    <row r="42" spans="1:13" ht="35" customHeight="1">
      <c r="A42" s="113"/>
      <c r="B42" s="110">
        <v>2</v>
      </c>
      <c r="C42" s="149"/>
      <c r="D42" s="108" t="str">
        <f>IF($C42="","",
  IFERROR(
    IF(
      VLOOKUP($C42,データ管理!$A:$K, 2+(COLUMN()-COLUMN($D$16)), FALSE)="",
      "",
      VLOOKUP($C42,データ管理!$A:$K, 2+(COLUMN()-COLUMN($D$16)), FALSE)
    ),
  "")
)</f>
        <v/>
      </c>
      <c r="E42" s="108" t="str">
        <f>IF($C42="","",
  IFERROR(
    IF(
      VLOOKUP($C42,データ管理!$A:$K, 2+(COLUMN()-COLUMN($D$16)), FALSE)="",
      "",
      VLOOKUP($C42,データ管理!$A:$K, 2+(COLUMN()-COLUMN($D$16)), FALSE)
    ),
  "")
)</f>
        <v/>
      </c>
      <c r="F42" s="108" t="str">
        <f>IF($C42="","",
  IFERROR(
    IF(
      VLOOKUP($C42,データ管理!$A:$K, 2+(COLUMN()-COLUMN($D$16)), FALSE)="",
      "",
      VLOOKUP($C42,データ管理!$A:$K, 2+(COLUMN()-COLUMN($D$16)), FALSE)
    ),
  "")
)</f>
        <v/>
      </c>
      <c r="G42" s="108" t="str">
        <f>IF($C42="","",
  IFERROR(
    IF(
      VLOOKUP($C42,データ管理!$A:$K, 2+(COLUMN()-COLUMN($D$16)), FALSE)="",
      "",
      VLOOKUP($C42,データ管理!$A:$K, 2+(COLUMN()-COLUMN($D$16)), FALSE)
    ),
  "")
)</f>
        <v/>
      </c>
      <c r="H42" s="108" t="str">
        <f>IF($C42="","",
  IFERROR(
    IF(
      VLOOKUP($C42,データ管理!$A:$K, 2+(COLUMN()-COLUMN($D$16)), FALSE)="",
      "",
      VLOOKUP($C42,データ管理!$A:$K, 2+(COLUMN()-COLUMN($D$16)), FALSE)
    ),
  "")
)</f>
        <v/>
      </c>
      <c r="I42" s="108" t="str">
        <f>IF($C42="","",
  IFERROR(
    IF(
      VLOOKUP($C42,データ管理!$A:$K, 2+(COLUMN()-COLUMN($D$16)), FALSE)="",
      "",
      VLOOKUP($C42,データ管理!$A:$K, 2+(COLUMN()-COLUMN($D$16)), FALSE)
    ),
  "")
)</f>
        <v/>
      </c>
      <c r="J42" s="108" t="str">
        <f>IF($C42="","",
  IFERROR(
    IF(
      VLOOKUP($C42,データ管理!$A:$K, 2+(COLUMN()-COLUMN($D$16)), FALSE)="",
      "",
      VLOOKUP($C42,データ管理!$A:$K, 2+(COLUMN()-COLUMN($D$16)), FALSE)
    ),
  "")
)</f>
        <v/>
      </c>
      <c r="K42" s="108" t="str">
        <f>IF($C42="","",
  IFERROR(
    IF(
      VLOOKUP($C42,データ管理!$A:$K, 2+(COLUMN()-COLUMN($D$16)), FALSE)="",
      "",
      VLOOKUP($C42,データ管理!$A:$K, 2+(COLUMN()-COLUMN($D$16)), FALSE)
    ),
  "")
)</f>
        <v/>
      </c>
      <c r="L42" s="108" t="str">
        <f>IF($C42="","",
  IFERROR(
    IF(
      VLOOKUP($C42,データ管理!$A:$K, 2+(COLUMN()-COLUMN($D$16)), FALSE)="",
      "",
      VLOOKUP($C42,データ管理!$A:$K, 2+(COLUMN()-COLUMN($D$16)), FALSE)
    ),
  "")
)</f>
        <v/>
      </c>
      <c r="M42" s="108" t="str">
        <f>IF($C42="","",
  IFERROR(
    IF(
      VLOOKUP($C42,データ管理!$A:$K, 2+(COLUMN()-COLUMN($D$16)), FALSE)="",
      "",
      VLOOKUP($C42,データ管理!$A:$K, 2+(COLUMN()-COLUMN($D$16)), FALSE)
    ),
  "")
)</f>
        <v/>
      </c>
    </row>
    <row r="43" spans="1:13" ht="35" customHeight="1">
      <c r="A43" s="114"/>
      <c r="B43" s="111"/>
      <c r="C43" s="148"/>
      <c r="D43" s="108" t="str">
        <f>IF($C43="","",
  IFERROR(
    IF(
      VLOOKUP($C43,データ管理!$A:$K, 2+(COLUMN()-COLUMN($D$16)), FALSE)="",
      "",
      VLOOKUP($C43,データ管理!$A:$K, 2+(COLUMN()-COLUMN($D$16)), FALSE)
    ),
  "")
)</f>
        <v/>
      </c>
      <c r="E43" s="108" t="str">
        <f>IF($C43="","",
  IFERROR(
    IF(
      VLOOKUP($C43,データ管理!$A:$K, 2+(COLUMN()-COLUMN($D$16)), FALSE)="",
      "",
      VLOOKUP($C43,データ管理!$A:$K, 2+(COLUMN()-COLUMN($D$16)), FALSE)
    ),
  "")
)</f>
        <v/>
      </c>
      <c r="F43" s="108" t="str">
        <f>IF($C43="","",
  IFERROR(
    IF(
      VLOOKUP($C43,データ管理!$A:$K, 2+(COLUMN()-COLUMN($D$16)), FALSE)="",
      "",
      VLOOKUP($C43,データ管理!$A:$K, 2+(COLUMN()-COLUMN($D$16)), FALSE)
    ),
  "")
)</f>
        <v/>
      </c>
      <c r="G43" s="108" t="str">
        <f>IF($C43="","",
  IFERROR(
    IF(
      VLOOKUP($C43,データ管理!$A:$K, 2+(COLUMN()-COLUMN($D$16)), FALSE)="",
      "",
      VLOOKUP($C43,データ管理!$A:$K, 2+(COLUMN()-COLUMN($D$16)), FALSE)
    ),
  "")
)</f>
        <v/>
      </c>
      <c r="H43" s="108" t="str">
        <f>IF($C43="","",
  IFERROR(
    IF(
      VLOOKUP($C43,データ管理!$A:$K, 2+(COLUMN()-COLUMN($D$16)), FALSE)="",
      "",
      VLOOKUP($C43,データ管理!$A:$K, 2+(COLUMN()-COLUMN($D$16)), FALSE)
    ),
  "")
)</f>
        <v/>
      </c>
      <c r="I43" s="107" t="str">
        <f>IF($C43="","",
  IFERROR(
    IF(
      VLOOKUP($C43,データ管理!$A:$K, 2+(COLUMN()-COLUMN($D$16)), FALSE)="",
      "",
      VLOOKUP($C43,データ管理!$A:$K, 2+(COLUMN()-COLUMN($D$16)), FALSE)
    ),
  "")
)</f>
        <v/>
      </c>
      <c r="J43" s="108" t="str">
        <f>IF($C43="","",
  IFERROR(
    IF(
      VLOOKUP($C43,データ管理!$A:$K, 2+(COLUMN()-COLUMN($D$16)), FALSE)="",
      "",
      VLOOKUP($C43,データ管理!$A:$K, 2+(COLUMN()-COLUMN($D$16)), FALSE)
    ),
  "")
)</f>
        <v/>
      </c>
      <c r="K43" s="108" t="str">
        <f>IF($C43="","",
  IFERROR(
    IF(
      VLOOKUP($C43,データ管理!$A:$K, 2+(COLUMN()-COLUMN($D$16)), FALSE)="",
      "",
      VLOOKUP($C43,データ管理!$A:$K, 2+(COLUMN()-COLUMN($D$16)), FALSE)
    ),
  "")
)</f>
        <v/>
      </c>
      <c r="L43" s="107" t="str">
        <f>IF($C43="","",
  IFERROR(
    IF(
      VLOOKUP($C43,データ管理!$A:$K, 2+(COLUMN()-COLUMN($D$16)), FALSE)="",
      "",
      VLOOKUP($C43,データ管理!$A:$K, 2+(COLUMN()-COLUMN($D$16)), FALSE)
    ),
  "")
)</f>
        <v/>
      </c>
      <c r="M43" s="107" t="str">
        <f>IF($C43="","",
  IFERROR(
    IF(
      VLOOKUP($C43,データ管理!$A:$K, 2+(COLUMN()-COLUMN($D$16)), FALSE)="",
      "",
      VLOOKUP($C43,データ管理!$A:$K, 2+(COLUMN()-COLUMN($D$16)), FALSE)
    ),
  "")
)</f>
        <v/>
      </c>
    </row>
    <row r="44" spans="1:13" ht="35" customHeight="1">
      <c r="A44" s="113">
        <v>6</v>
      </c>
      <c r="B44" s="111">
        <v>1</v>
      </c>
      <c r="C44" s="149"/>
      <c r="D44" s="108" t="str">
        <f>IF($C44="","",
  IFERROR(
    IF(
      VLOOKUP($C44,データ管理!$A:$K, 2+(COLUMN()-COLUMN($D$16)), FALSE)="",
      "",
      VLOOKUP($C44,データ管理!$A:$K, 2+(COLUMN()-COLUMN($D$16)), FALSE)
    ),
  "")
)</f>
        <v/>
      </c>
      <c r="E44" s="108" t="str">
        <f>IF($C44="","",
  IFERROR(
    IF(
      VLOOKUP($C44,データ管理!$A:$K, 2+(COLUMN()-COLUMN($D$16)), FALSE)="",
      "",
      VLOOKUP($C44,データ管理!$A:$K, 2+(COLUMN()-COLUMN($D$16)), FALSE)
    ),
  "")
)</f>
        <v/>
      </c>
      <c r="F44" s="108" t="str">
        <f>IF($C44="","",
  IFERROR(
    IF(
      VLOOKUP($C44,データ管理!$A:$K, 2+(COLUMN()-COLUMN($D$16)), FALSE)="",
      "",
      VLOOKUP($C44,データ管理!$A:$K, 2+(COLUMN()-COLUMN($D$16)), FALSE)
    ),
  "")
)</f>
        <v/>
      </c>
      <c r="G44" s="108" t="str">
        <f>IF($C44="","",
  IFERROR(
    IF(
      VLOOKUP($C44,データ管理!$A:$K, 2+(COLUMN()-COLUMN($D$16)), FALSE)="",
      "",
      VLOOKUP($C44,データ管理!$A:$K, 2+(COLUMN()-COLUMN($D$16)), FALSE)
    ),
  "")
)</f>
        <v/>
      </c>
      <c r="H44" s="108" t="str">
        <f>IF($C44="","",
  IFERROR(
    IF(
      VLOOKUP($C44,データ管理!$A:$K, 2+(COLUMN()-COLUMN($D$16)), FALSE)="",
      "",
      VLOOKUP($C44,データ管理!$A:$K, 2+(COLUMN()-COLUMN($D$16)), FALSE)
    ),
  "")
)</f>
        <v/>
      </c>
      <c r="I44" s="108" t="str">
        <f>IF($C44="","",
  IFERROR(
    IF(
      VLOOKUP($C44,データ管理!$A:$K, 2+(COLUMN()-COLUMN($D$16)), FALSE)="",
      "",
      VLOOKUP($C44,データ管理!$A:$K, 2+(COLUMN()-COLUMN($D$16)), FALSE)
    ),
  "")
)</f>
        <v/>
      </c>
      <c r="J44" s="108" t="str">
        <f>IF($C44="","",
  IFERROR(
    IF(
      VLOOKUP($C44,データ管理!$A:$K, 2+(COLUMN()-COLUMN($D$16)), FALSE)="",
      "",
      VLOOKUP($C44,データ管理!$A:$K, 2+(COLUMN()-COLUMN($D$16)), FALSE)
    ),
  "")
)</f>
        <v/>
      </c>
      <c r="K44" s="108" t="str">
        <f>IF($C44="","",
  IFERROR(
    IF(
      VLOOKUP($C44,データ管理!$A:$K, 2+(COLUMN()-COLUMN($D$16)), FALSE)="",
      "",
      VLOOKUP($C44,データ管理!$A:$K, 2+(COLUMN()-COLUMN($D$16)), FALSE)
    ),
  "")
)</f>
        <v/>
      </c>
      <c r="L44" s="107" t="str">
        <f>IF($C44="","",
  IFERROR(
    IF(
      VLOOKUP($C44,データ管理!$A:$K, 2+(COLUMN()-COLUMN($D$16)), FALSE)="",
      "",
      VLOOKUP($C44,データ管理!$A:$K, 2+(COLUMN()-COLUMN($D$16)), FALSE)
    ),
  "")
)</f>
        <v/>
      </c>
      <c r="M44" s="107" t="str">
        <f>IF($C44="","",
  IFERROR(
    IF(
      VLOOKUP($C44,データ管理!$A:$K, 2+(COLUMN()-COLUMN($D$16)), FALSE)="",
      "",
      VLOOKUP($C44,データ管理!$A:$K, 2+(COLUMN()-COLUMN($D$16)), FALSE)
    ),
  "")
)</f>
        <v/>
      </c>
    </row>
    <row r="45" spans="1:13" ht="35" customHeight="1">
      <c r="A45" s="113"/>
      <c r="B45" s="110">
        <v>2</v>
      </c>
      <c r="C45" s="149"/>
      <c r="D45" s="108" t="str">
        <f>IF($C45="","",
  IFERROR(
    IF(
      VLOOKUP($C45,データ管理!$A:$K, 2+(COLUMN()-COLUMN($D$16)), FALSE)="",
      "",
      VLOOKUP($C45,データ管理!$A:$K, 2+(COLUMN()-COLUMN($D$16)), FALSE)
    ),
  "")
)</f>
        <v/>
      </c>
      <c r="E45" s="108" t="str">
        <f>IF($C45="","",
  IFERROR(
    IF(
      VLOOKUP($C45,データ管理!$A:$K, 2+(COLUMN()-COLUMN($D$16)), FALSE)="",
      "",
      VLOOKUP($C45,データ管理!$A:$K, 2+(COLUMN()-COLUMN($D$16)), FALSE)
    ),
  "")
)</f>
        <v/>
      </c>
      <c r="F45" s="108" t="str">
        <f>IF($C45="","",
  IFERROR(
    IF(
      VLOOKUP($C45,データ管理!$A:$K, 2+(COLUMN()-COLUMN($D$16)), FALSE)="",
      "",
      VLOOKUP($C45,データ管理!$A:$K, 2+(COLUMN()-COLUMN($D$16)), FALSE)
    ),
  "")
)</f>
        <v/>
      </c>
      <c r="G45" s="108" t="str">
        <f>IF($C45="","",
  IFERROR(
    IF(
      VLOOKUP($C45,データ管理!$A:$K, 2+(COLUMN()-COLUMN($D$16)), FALSE)="",
      "",
      VLOOKUP($C45,データ管理!$A:$K, 2+(COLUMN()-COLUMN($D$16)), FALSE)
    ),
  "")
)</f>
        <v/>
      </c>
      <c r="H45" s="108" t="str">
        <f>IF($C45="","",
  IFERROR(
    IF(
      VLOOKUP($C45,データ管理!$A:$K, 2+(COLUMN()-COLUMN($D$16)), FALSE)="",
      "",
      VLOOKUP($C45,データ管理!$A:$K, 2+(COLUMN()-COLUMN($D$16)), FALSE)
    ),
  "")
)</f>
        <v/>
      </c>
      <c r="I45" s="108" t="str">
        <f>IF($C45="","",
  IFERROR(
    IF(
      VLOOKUP($C45,データ管理!$A:$K, 2+(COLUMN()-COLUMN($D$16)), FALSE)="",
      "",
      VLOOKUP($C45,データ管理!$A:$K, 2+(COLUMN()-COLUMN($D$16)), FALSE)
    ),
  "")
)</f>
        <v/>
      </c>
      <c r="J45" s="108" t="str">
        <f>IF($C45="","",
  IFERROR(
    IF(
      VLOOKUP($C45,データ管理!$A:$K, 2+(COLUMN()-COLUMN($D$16)), FALSE)="",
      "",
      VLOOKUP($C45,データ管理!$A:$K, 2+(COLUMN()-COLUMN($D$16)), FALSE)
    ),
  "")
)</f>
        <v/>
      </c>
      <c r="K45" s="108" t="str">
        <f>IF($C45="","",
  IFERROR(
    IF(
      VLOOKUP($C45,データ管理!$A:$K, 2+(COLUMN()-COLUMN($D$16)), FALSE)="",
      "",
      VLOOKUP($C45,データ管理!$A:$K, 2+(COLUMN()-COLUMN($D$16)), FALSE)
    ),
  "")
)</f>
        <v/>
      </c>
      <c r="L45" s="108" t="str">
        <f>IF($C45="","",
  IFERROR(
    IF(
      VLOOKUP($C45,データ管理!$A:$K, 2+(COLUMN()-COLUMN($D$16)), FALSE)="",
      "",
      VLOOKUP($C45,データ管理!$A:$K, 2+(COLUMN()-COLUMN($D$16)), FALSE)
    ),
  "")
)</f>
        <v/>
      </c>
      <c r="M45" s="108" t="str">
        <f>IF($C45="","",
  IFERROR(
    IF(
      VLOOKUP($C45,データ管理!$A:$K, 2+(COLUMN()-COLUMN($D$16)), FALSE)="",
      "",
      VLOOKUP($C45,データ管理!$A:$K, 2+(COLUMN()-COLUMN($D$16)), FALSE)
    ),
  "")
)</f>
        <v/>
      </c>
    </row>
    <row r="46" spans="1:13" ht="35" customHeight="1">
      <c r="A46" s="113"/>
      <c r="B46" s="110">
        <v>3</v>
      </c>
      <c r="C46" s="149"/>
      <c r="D46" s="108" t="str">
        <f>IF($C46="","",
  IFERROR(
    IF(
      VLOOKUP($C46,データ管理!$A:$K, 2+(COLUMN()-COLUMN($D$16)), FALSE)="",
      "",
      VLOOKUP($C46,データ管理!$A:$K, 2+(COLUMN()-COLUMN($D$16)), FALSE)
    ),
  "")
)</f>
        <v/>
      </c>
      <c r="E46" s="108" t="str">
        <f>IF($C46="","",
  IFERROR(
    IF(
      VLOOKUP($C46,データ管理!$A:$K, 2+(COLUMN()-COLUMN($D$16)), FALSE)="",
      "",
      VLOOKUP($C46,データ管理!$A:$K, 2+(COLUMN()-COLUMN($D$16)), FALSE)
    ),
  "")
)</f>
        <v/>
      </c>
      <c r="F46" s="108" t="str">
        <f>IF($C46="","",
  IFERROR(
    IF(
      VLOOKUP($C46,データ管理!$A:$K, 2+(COLUMN()-COLUMN($D$16)), FALSE)="",
      "",
      VLOOKUP($C46,データ管理!$A:$K, 2+(COLUMN()-COLUMN($D$16)), FALSE)
    ),
  "")
)</f>
        <v/>
      </c>
      <c r="G46" s="108" t="str">
        <f>IF($C46="","",
  IFERROR(
    IF(
      VLOOKUP($C46,データ管理!$A:$K, 2+(COLUMN()-COLUMN($D$16)), FALSE)="",
      "",
      VLOOKUP($C46,データ管理!$A:$K, 2+(COLUMN()-COLUMN($D$16)), FALSE)
    ),
  "")
)</f>
        <v/>
      </c>
      <c r="H46" s="108" t="str">
        <f>IF($C46="","",
  IFERROR(
    IF(
      VLOOKUP($C46,データ管理!$A:$K, 2+(COLUMN()-COLUMN($D$16)), FALSE)="",
      "",
      VLOOKUP($C46,データ管理!$A:$K, 2+(COLUMN()-COLUMN($D$16)), FALSE)
    ),
  "")
)</f>
        <v/>
      </c>
      <c r="I46" s="108" t="str">
        <f>IF($C46="","",
  IFERROR(
    IF(
      VLOOKUP($C46,データ管理!$A:$K, 2+(COLUMN()-COLUMN($D$16)), FALSE)="",
      "",
      VLOOKUP($C46,データ管理!$A:$K, 2+(COLUMN()-COLUMN($D$16)), FALSE)
    ),
  "")
)</f>
        <v/>
      </c>
      <c r="J46" s="108" t="str">
        <f>IF($C46="","",
  IFERROR(
    IF(
      VLOOKUP($C46,データ管理!$A:$K, 2+(COLUMN()-COLUMN($D$16)), FALSE)="",
      "",
      VLOOKUP($C46,データ管理!$A:$K, 2+(COLUMN()-COLUMN($D$16)), FALSE)
    ),
  "")
)</f>
        <v/>
      </c>
      <c r="K46" s="108" t="str">
        <f>IF($C46="","",
  IFERROR(
    IF(
      VLOOKUP($C46,データ管理!$A:$K, 2+(COLUMN()-COLUMN($D$16)), FALSE)="",
      "",
      VLOOKUP($C46,データ管理!$A:$K, 2+(COLUMN()-COLUMN($D$16)), FALSE)
    ),
  "")
)</f>
        <v/>
      </c>
      <c r="L46" s="108" t="str">
        <f>IF($C46="","",
  IFERROR(
    IF(
      VLOOKUP($C46,データ管理!$A:$K, 2+(COLUMN()-COLUMN($D$16)), FALSE)="",
      "",
      VLOOKUP($C46,データ管理!$A:$K, 2+(COLUMN()-COLUMN($D$16)), FALSE)
    ),
  "")
)</f>
        <v/>
      </c>
      <c r="M46" s="108" t="str">
        <f>IF($C46="","",
  IFERROR(
    IF(
      VLOOKUP($C46,データ管理!$A:$K, 2+(COLUMN()-COLUMN($D$16)), FALSE)="",
      "",
      VLOOKUP($C46,データ管理!$A:$K, 2+(COLUMN()-COLUMN($D$16)), FALSE)
    ),
  "")
)</f>
        <v/>
      </c>
    </row>
    <row r="47" spans="1:13" ht="35" customHeight="1">
      <c r="A47" s="114"/>
      <c r="B47" s="111"/>
      <c r="C47" s="148"/>
      <c r="D47" s="108" t="str">
        <f>IF($C47="","",
  IFERROR(
    IF(
      VLOOKUP($C47,データ管理!$A:$K, 2+(COLUMN()-COLUMN($D$16)), FALSE)="",
      "",
      VLOOKUP($C47,データ管理!$A:$K, 2+(COLUMN()-COLUMN($D$16)), FALSE)
    ),
  "")
)</f>
        <v/>
      </c>
      <c r="E47" s="108" t="str">
        <f>IF($C47="","",
  IFERROR(
    IF(
      VLOOKUP($C47,データ管理!$A:$K, 2+(COLUMN()-COLUMN($D$16)), FALSE)="",
      "",
      VLOOKUP($C47,データ管理!$A:$K, 2+(COLUMN()-COLUMN($D$16)), FALSE)
    ),
  "")
)</f>
        <v/>
      </c>
      <c r="F47" s="108" t="str">
        <f>IF($C47="","",
  IFERROR(
    IF(
      VLOOKUP($C47,データ管理!$A:$K, 2+(COLUMN()-COLUMN($D$16)), FALSE)="",
      "",
      VLOOKUP($C47,データ管理!$A:$K, 2+(COLUMN()-COLUMN($D$16)), FALSE)
    ),
  "")
)</f>
        <v/>
      </c>
      <c r="G47" s="108" t="str">
        <f>IF($C47="","",
  IFERROR(
    IF(
      VLOOKUP($C47,データ管理!$A:$K, 2+(COLUMN()-COLUMN($D$16)), FALSE)="",
      "",
      VLOOKUP($C47,データ管理!$A:$K, 2+(COLUMN()-COLUMN($D$16)), FALSE)
    ),
  "")
)</f>
        <v/>
      </c>
      <c r="H47" s="108" t="str">
        <f>IF($C47="","",
  IFERROR(
    IF(
      VLOOKUP($C47,データ管理!$A:$K, 2+(COLUMN()-COLUMN($D$16)), FALSE)="",
      "",
      VLOOKUP($C47,データ管理!$A:$K, 2+(COLUMN()-COLUMN($D$16)), FALSE)
    ),
  "")
)</f>
        <v/>
      </c>
      <c r="I47" s="107" t="str">
        <f>IF($C47="","",
  IFERROR(
    IF(
      VLOOKUP($C47,データ管理!$A:$K, 2+(COLUMN()-COLUMN($D$16)), FALSE)="",
      "",
      VLOOKUP($C47,データ管理!$A:$K, 2+(COLUMN()-COLUMN($D$16)), FALSE)
    ),
  "")
)</f>
        <v/>
      </c>
      <c r="J47" s="108" t="str">
        <f>IF($C47="","",
  IFERROR(
    IF(
      VLOOKUP($C47,データ管理!$A:$K, 2+(COLUMN()-COLUMN($D$16)), FALSE)="",
      "",
      VLOOKUP($C47,データ管理!$A:$K, 2+(COLUMN()-COLUMN($D$16)), FALSE)
    ),
  "")
)</f>
        <v/>
      </c>
      <c r="K47" s="108" t="str">
        <f>IF($C47="","",
  IFERROR(
    IF(
      VLOOKUP($C47,データ管理!$A:$K, 2+(COLUMN()-COLUMN($D$16)), FALSE)="",
      "",
      VLOOKUP($C47,データ管理!$A:$K, 2+(COLUMN()-COLUMN($D$16)), FALSE)
    ),
  "")
)</f>
        <v/>
      </c>
      <c r="L47" s="107" t="str">
        <f>IF($C47="","",
  IFERROR(
    IF(
      VLOOKUP($C47,データ管理!$A:$K, 2+(COLUMN()-COLUMN($D$16)), FALSE)="",
      "",
      VLOOKUP($C47,データ管理!$A:$K, 2+(COLUMN()-COLUMN($D$16)), FALSE)
    ),
  "")
)</f>
        <v/>
      </c>
      <c r="M47" s="107" t="str">
        <f>IF($C47="","",
  IFERROR(
    IF(
      VLOOKUP($C47,データ管理!$A:$K, 2+(COLUMN()-COLUMN($D$16)), FALSE)="",
      "",
      VLOOKUP($C47,データ管理!$A:$K, 2+(COLUMN()-COLUMN($D$16)), FALSE)
    ),
  "")
)</f>
        <v/>
      </c>
    </row>
    <row r="48" spans="1:13" ht="35" customHeight="1">
      <c r="A48" s="113">
        <v>7</v>
      </c>
      <c r="B48" s="111">
        <v>1</v>
      </c>
      <c r="C48" s="149"/>
      <c r="D48" s="108" t="str">
        <f>IF($C48="","",
  IFERROR(
    IF(
      VLOOKUP($C48,データ管理!$A:$K, 2+(COLUMN()-COLUMN($D$16)), FALSE)="",
      "",
      VLOOKUP($C48,データ管理!$A:$K, 2+(COLUMN()-COLUMN($D$16)), FALSE)
    ),
  "")
)</f>
        <v/>
      </c>
      <c r="E48" s="108" t="str">
        <f>IF($C48="","",
  IFERROR(
    IF(
      VLOOKUP($C48,データ管理!$A:$K, 2+(COLUMN()-COLUMN($D$16)), FALSE)="",
      "",
      VLOOKUP($C48,データ管理!$A:$K, 2+(COLUMN()-COLUMN($D$16)), FALSE)
    ),
  "")
)</f>
        <v/>
      </c>
      <c r="F48" s="108" t="str">
        <f>IF($C48="","",
  IFERROR(
    IF(
      VLOOKUP($C48,データ管理!$A:$K, 2+(COLUMN()-COLUMN($D$16)), FALSE)="",
      "",
      VLOOKUP($C48,データ管理!$A:$K, 2+(COLUMN()-COLUMN($D$16)), FALSE)
    ),
  "")
)</f>
        <v/>
      </c>
      <c r="G48" s="108" t="str">
        <f>IF($C48="","",
  IFERROR(
    IF(
      VLOOKUP($C48,データ管理!$A:$K, 2+(COLUMN()-COLUMN($D$16)), FALSE)="",
      "",
      VLOOKUP($C48,データ管理!$A:$K, 2+(COLUMN()-COLUMN($D$16)), FALSE)
    ),
  "")
)</f>
        <v/>
      </c>
      <c r="H48" s="108" t="str">
        <f>IF($C48="","",
  IFERROR(
    IF(
      VLOOKUP($C48,データ管理!$A:$K, 2+(COLUMN()-COLUMN($D$16)), FALSE)="",
      "",
      VLOOKUP($C48,データ管理!$A:$K, 2+(COLUMN()-COLUMN($D$16)), FALSE)
    ),
  "")
)</f>
        <v/>
      </c>
      <c r="I48" s="108" t="str">
        <f>IF($C48="","",
  IFERROR(
    IF(
      VLOOKUP($C48,データ管理!$A:$K, 2+(COLUMN()-COLUMN($D$16)), FALSE)="",
      "",
      VLOOKUP($C48,データ管理!$A:$K, 2+(COLUMN()-COLUMN($D$16)), FALSE)
    ),
  "")
)</f>
        <v/>
      </c>
      <c r="J48" s="108" t="str">
        <f>IF($C48="","",
  IFERROR(
    IF(
      VLOOKUP($C48,データ管理!$A:$K, 2+(COLUMN()-COLUMN($D$16)), FALSE)="",
      "",
      VLOOKUP($C48,データ管理!$A:$K, 2+(COLUMN()-COLUMN($D$16)), FALSE)
    ),
  "")
)</f>
        <v/>
      </c>
      <c r="K48" s="108" t="str">
        <f>IF($C48="","",
  IFERROR(
    IF(
      VLOOKUP($C48,データ管理!$A:$K, 2+(COLUMN()-COLUMN($D$16)), FALSE)="",
      "",
      VLOOKUP($C48,データ管理!$A:$K, 2+(COLUMN()-COLUMN($D$16)), FALSE)
    ),
  "")
)</f>
        <v/>
      </c>
      <c r="L48" s="107" t="str">
        <f>IF($C48="","",
  IFERROR(
    IF(
      VLOOKUP($C48,データ管理!$A:$K, 2+(COLUMN()-COLUMN($D$16)), FALSE)="",
      "",
      VLOOKUP($C48,データ管理!$A:$K, 2+(COLUMN()-COLUMN($D$16)), FALSE)
    ),
  "")
)</f>
        <v/>
      </c>
      <c r="M48" s="107" t="str">
        <f>IF($C48="","",
  IFERROR(
    IF(
      VLOOKUP($C48,データ管理!$A:$K, 2+(COLUMN()-COLUMN($D$16)), FALSE)="",
      "",
      VLOOKUP($C48,データ管理!$A:$K, 2+(COLUMN()-COLUMN($D$16)), FALSE)
    ),
  "")
)</f>
        <v/>
      </c>
    </row>
    <row r="49" spans="1:14" ht="35" customHeight="1">
      <c r="A49" s="113"/>
      <c r="B49" s="110">
        <v>2</v>
      </c>
      <c r="C49" s="149"/>
      <c r="D49" s="108" t="str">
        <f>IF($C49="","",
  IFERROR(
    IF(
      VLOOKUP($C49,データ管理!$A:$K, 2+(COLUMN()-COLUMN($D$16)), FALSE)="",
      "",
      VLOOKUP($C49,データ管理!$A:$K, 2+(COLUMN()-COLUMN($D$16)), FALSE)
    ),
  "")
)</f>
        <v/>
      </c>
      <c r="E49" s="108" t="str">
        <f>IF($C49="","",
  IFERROR(
    IF(
      VLOOKUP($C49,データ管理!$A:$K, 2+(COLUMN()-COLUMN($D$16)), FALSE)="",
      "",
      VLOOKUP($C49,データ管理!$A:$K, 2+(COLUMN()-COLUMN($D$16)), FALSE)
    ),
  "")
)</f>
        <v/>
      </c>
      <c r="F49" s="108" t="str">
        <f>IF($C49="","",
  IFERROR(
    IF(
      VLOOKUP($C49,データ管理!$A:$K, 2+(COLUMN()-COLUMN($D$16)), FALSE)="",
      "",
      VLOOKUP($C49,データ管理!$A:$K, 2+(COLUMN()-COLUMN($D$16)), FALSE)
    ),
  "")
)</f>
        <v/>
      </c>
      <c r="G49" s="108" t="str">
        <f>IF($C49="","",
  IFERROR(
    IF(
      VLOOKUP($C49,データ管理!$A:$K, 2+(COLUMN()-COLUMN($D$16)), FALSE)="",
      "",
      VLOOKUP($C49,データ管理!$A:$K, 2+(COLUMN()-COLUMN($D$16)), FALSE)
    ),
  "")
)</f>
        <v/>
      </c>
      <c r="H49" s="108" t="str">
        <f>IF($C49="","",
  IFERROR(
    IF(
      VLOOKUP($C49,データ管理!$A:$K, 2+(COLUMN()-COLUMN($D$16)), FALSE)="",
      "",
      VLOOKUP($C49,データ管理!$A:$K, 2+(COLUMN()-COLUMN($D$16)), FALSE)
    ),
  "")
)</f>
        <v/>
      </c>
      <c r="I49" s="108" t="str">
        <f>IF($C49="","",
  IFERROR(
    IF(
      VLOOKUP($C49,データ管理!$A:$K, 2+(COLUMN()-COLUMN($D$16)), FALSE)="",
      "",
      VLOOKUP($C49,データ管理!$A:$K, 2+(COLUMN()-COLUMN($D$16)), FALSE)
    ),
  "")
)</f>
        <v/>
      </c>
      <c r="J49" s="108" t="str">
        <f>IF($C49="","",
  IFERROR(
    IF(
      VLOOKUP($C49,データ管理!$A:$K, 2+(COLUMN()-COLUMN($D$16)), FALSE)="",
      "",
      VLOOKUP($C49,データ管理!$A:$K, 2+(COLUMN()-COLUMN($D$16)), FALSE)
    ),
  "")
)</f>
        <v/>
      </c>
      <c r="K49" s="108" t="str">
        <f>IF($C49="","",
  IFERROR(
    IF(
      VLOOKUP($C49,データ管理!$A:$K, 2+(COLUMN()-COLUMN($D$16)), FALSE)="",
      "",
      VLOOKUP($C49,データ管理!$A:$K, 2+(COLUMN()-COLUMN($D$16)), FALSE)
    ),
  "")
)</f>
        <v/>
      </c>
      <c r="L49" s="108" t="str">
        <f>IF($C49="","",
  IFERROR(
    IF(
      VLOOKUP($C49,データ管理!$A:$K, 2+(COLUMN()-COLUMN($D$16)), FALSE)="",
      "",
      VLOOKUP($C49,データ管理!$A:$K, 2+(COLUMN()-COLUMN($D$16)), FALSE)
    ),
  "")
)</f>
        <v/>
      </c>
      <c r="M49" s="108" t="str">
        <f>IF($C49="","",
  IFERROR(
    IF(
      VLOOKUP($C49,データ管理!$A:$K, 2+(COLUMN()-COLUMN($D$16)), FALSE)="",
      "",
      VLOOKUP($C49,データ管理!$A:$K, 2+(COLUMN()-COLUMN($D$16)), FALSE)
    ),
  "")
)</f>
        <v/>
      </c>
    </row>
    <row r="50" spans="1:14" ht="35" customHeight="1">
      <c r="A50" s="113"/>
      <c r="B50" s="110">
        <v>3</v>
      </c>
      <c r="C50" s="149"/>
      <c r="D50" s="108" t="str">
        <f>IF($C50="","",
  IFERROR(
    IF(
      VLOOKUP($C50,データ管理!$A:$K, 2+(COLUMN()-COLUMN($D$16)), FALSE)="",
      "",
      VLOOKUP($C50,データ管理!$A:$K, 2+(COLUMN()-COLUMN($D$16)), FALSE)
    ),
  "")
)</f>
        <v/>
      </c>
      <c r="E50" s="108" t="str">
        <f>IF($C50="","",
  IFERROR(
    IF(
      VLOOKUP($C50,データ管理!$A:$K, 2+(COLUMN()-COLUMN($D$16)), FALSE)="",
      "",
      VLOOKUP($C50,データ管理!$A:$K, 2+(COLUMN()-COLUMN($D$16)), FALSE)
    ),
  "")
)</f>
        <v/>
      </c>
      <c r="F50" s="108" t="str">
        <f>IF($C50="","",
  IFERROR(
    IF(
      VLOOKUP($C50,データ管理!$A:$K, 2+(COLUMN()-COLUMN($D$16)), FALSE)="",
      "",
      VLOOKUP($C50,データ管理!$A:$K, 2+(COLUMN()-COLUMN($D$16)), FALSE)
    ),
  "")
)</f>
        <v/>
      </c>
      <c r="G50" s="108" t="str">
        <f>IF($C50="","",
  IFERROR(
    IF(
      VLOOKUP($C50,データ管理!$A:$K, 2+(COLUMN()-COLUMN($D$16)), FALSE)="",
      "",
      VLOOKUP($C50,データ管理!$A:$K, 2+(COLUMN()-COLUMN($D$16)), FALSE)
    ),
  "")
)</f>
        <v/>
      </c>
      <c r="H50" s="108" t="str">
        <f>IF($C50="","",
  IFERROR(
    IF(
      VLOOKUP($C50,データ管理!$A:$K, 2+(COLUMN()-COLUMN($D$16)), FALSE)="",
      "",
      VLOOKUP($C50,データ管理!$A:$K, 2+(COLUMN()-COLUMN($D$16)), FALSE)
    ),
  "")
)</f>
        <v/>
      </c>
      <c r="I50" s="108" t="str">
        <f>IF($C50="","",
  IFERROR(
    IF(
      VLOOKUP($C50,データ管理!$A:$K, 2+(COLUMN()-COLUMN($D$16)), FALSE)="",
      "",
      VLOOKUP($C50,データ管理!$A:$K, 2+(COLUMN()-COLUMN($D$16)), FALSE)
    ),
  "")
)</f>
        <v/>
      </c>
      <c r="J50" s="108" t="str">
        <f>IF($C50="","",
  IFERROR(
    IF(
      VLOOKUP($C50,データ管理!$A:$K, 2+(COLUMN()-COLUMN($D$16)), FALSE)="",
      "",
      VLOOKUP($C50,データ管理!$A:$K, 2+(COLUMN()-COLUMN($D$16)), FALSE)
    ),
  "")
)</f>
        <v/>
      </c>
      <c r="K50" s="108" t="str">
        <f>IF($C50="","",
  IFERROR(
    IF(
      VLOOKUP($C50,データ管理!$A:$K, 2+(COLUMN()-COLUMN($D$16)), FALSE)="",
      "",
      VLOOKUP($C50,データ管理!$A:$K, 2+(COLUMN()-COLUMN($D$16)), FALSE)
    ),
  "")
)</f>
        <v/>
      </c>
      <c r="L50" s="108" t="str">
        <f>IF($C50="","",
  IFERROR(
    IF(
      VLOOKUP($C50,データ管理!$A:$K, 2+(COLUMN()-COLUMN($D$16)), FALSE)="",
      "",
      VLOOKUP($C50,データ管理!$A:$K, 2+(COLUMN()-COLUMN($D$16)), FALSE)
    ),
  "")
)</f>
        <v/>
      </c>
      <c r="M50" s="108" t="str">
        <f>IF($C50="","",
  IFERROR(
    IF(
      VLOOKUP($C50,データ管理!$A:$K, 2+(COLUMN()-COLUMN($D$16)), FALSE)="",
      "",
      VLOOKUP($C50,データ管理!$A:$K, 2+(COLUMN()-COLUMN($D$16)), FALSE)
    ),
  "")
)</f>
        <v/>
      </c>
    </row>
    <row r="51" spans="1:14" ht="35" customHeight="1">
      <c r="A51" s="114"/>
      <c r="B51" s="111"/>
      <c r="C51" s="148"/>
      <c r="D51" s="108" t="str">
        <f>IF($C51="","",
  IFERROR(
    IF(
      VLOOKUP($C51,データ管理!$A:$K, 2+(COLUMN()-COLUMN($D$16)), FALSE)="",
      "",
      VLOOKUP($C51,データ管理!$A:$K, 2+(COLUMN()-COLUMN($D$16)), FALSE)
    ),
  "")
)</f>
        <v/>
      </c>
      <c r="E51" s="108" t="str">
        <f>IF($C51="","",
  IFERROR(
    IF(
      VLOOKUP($C51,データ管理!$A:$K, 2+(COLUMN()-COLUMN($D$16)), FALSE)="",
      "",
      VLOOKUP($C51,データ管理!$A:$K, 2+(COLUMN()-COLUMN($D$16)), FALSE)
    ),
  "")
)</f>
        <v/>
      </c>
      <c r="F51" s="108" t="str">
        <f>IF($C51="","",
  IFERROR(
    IF(
      VLOOKUP($C51,データ管理!$A:$K, 2+(COLUMN()-COLUMN($D$16)), FALSE)="",
      "",
      VLOOKUP($C51,データ管理!$A:$K, 2+(COLUMN()-COLUMN($D$16)), FALSE)
    ),
  "")
)</f>
        <v/>
      </c>
      <c r="G51" s="108" t="str">
        <f>IF($C51="","",
  IFERROR(
    IF(
      VLOOKUP($C51,データ管理!$A:$K, 2+(COLUMN()-COLUMN($D$16)), FALSE)="",
      "",
      VLOOKUP($C51,データ管理!$A:$K, 2+(COLUMN()-COLUMN($D$16)), FALSE)
    ),
  "")
)</f>
        <v/>
      </c>
      <c r="H51" s="108" t="str">
        <f>IF($C51="","",
  IFERROR(
    IF(
      VLOOKUP($C51,データ管理!$A:$K, 2+(COLUMN()-COLUMN($D$16)), FALSE)="",
      "",
      VLOOKUP($C51,データ管理!$A:$K, 2+(COLUMN()-COLUMN($D$16)), FALSE)
    ),
  "")
)</f>
        <v/>
      </c>
      <c r="I51" s="107" t="str">
        <f>IF($C51="","",
  IFERROR(
    IF(
      VLOOKUP($C51,データ管理!$A:$K, 2+(COLUMN()-COLUMN($D$16)), FALSE)="",
      "",
      VLOOKUP($C51,データ管理!$A:$K, 2+(COLUMN()-COLUMN($D$16)), FALSE)
    ),
  "")
)</f>
        <v/>
      </c>
      <c r="J51" s="108" t="str">
        <f>IF($C51="","",
  IFERROR(
    IF(
      VLOOKUP($C51,データ管理!$A:$K, 2+(COLUMN()-COLUMN($D$16)), FALSE)="",
      "",
      VLOOKUP($C51,データ管理!$A:$K, 2+(COLUMN()-COLUMN($D$16)), FALSE)
    ),
  "")
)</f>
        <v/>
      </c>
      <c r="K51" s="108" t="str">
        <f>IF($C51="","",
  IFERROR(
    IF(
      VLOOKUP($C51,データ管理!$A:$K, 2+(COLUMN()-COLUMN($D$16)), FALSE)="",
      "",
      VLOOKUP($C51,データ管理!$A:$K, 2+(COLUMN()-COLUMN($D$16)), FALSE)
    ),
  "")
)</f>
        <v/>
      </c>
      <c r="L51" s="107" t="str">
        <f>IF($C51="","",
  IFERROR(
    IF(
      VLOOKUP($C51,データ管理!$A:$K, 2+(COLUMN()-COLUMN($D$16)), FALSE)="",
      "",
      VLOOKUP($C51,データ管理!$A:$K, 2+(COLUMN()-COLUMN($D$16)), FALSE)
    ),
  "")
)</f>
        <v/>
      </c>
      <c r="M51" s="107" t="str">
        <f>IF($C51="","",
  IFERROR(
    IF(
      VLOOKUP($C51,データ管理!$A:$K, 2+(COLUMN()-COLUMN($D$16)), FALSE)="",
      "",
      VLOOKUP($C51,データ管理!$A:$K, 2+(COLUMN()-COLUMN($D$16)), FALSE)
    ),
  "")
)</f>
        <v/>
      </c>
    </row>
    <row r="52" spans="1:14" ht="31.5" hidden="1" customHeight="1">
      <c r="A52" s="14"/>
      <c r="B52" s="15"/>
      <c r="C52" s="16"/>
      <c r="D52" s="13"/>
      <c r="E52" s="13"/>
      <c r="F52" s="13"/>
      <c r="G52" s="17"/>
      <c r="H52" s="17"/>
      <c r="I52" s="18"/>
      <c r="J52" s="13"/>
      <c r="K52" s="13"/>
      <c r="L52" s="8"/>
      <c r="M52" s="10"/>
      <c r="N52" s="6"/>
    </row>
    <row r="53" spans="1:14" ht="31.5" hidden="1" customHeight="1">
      <c r="A53" s="19"/>
      <c r="B53" s="19"/>
      <c r="C53" s="20"/>
      <c r="D53" s="9"/>
      <c r="E53" s="9"/>
      <c r="F53" s="9"/>
      <c r="G53" s="21"/>
      <c r="H53" s="21"/>
      <c r="I53" s="22"/>
      <c r="J53" s="9"/>
      <c r="K53" s="9"/>
      <c r="L53" s="6"/>
      <c r="M53" s="7"/>
      <c r="N53" s="6"/>
    </row>
    <row r="54" spans="1:14" ht="31.5" hidden="1" customHeight="1">
      <c r="A54" s="19"/>
      <c r="B54" s="19"/>
      <c r="C54" s="20"/>
      <c r="D54" s="9"/>
      <c r="E54" s="9"/>
      <c r="F54" s="9"/>
      <c r="G54" s="21"/>
      <c r="H54" s="21"/>
      <c r="I54" s="22"/>
      <c r="J54" s="9"/>
      <c r="K54" s="9"/>
      <c r="L54" s="6"/>
      <c r="M54" s="7"/>
      <c r="N54" s="6"/>
    </row>
    <row r="55" spans="1:14" ht="32" hidden="1" customHeight="1">
      <c r="A55" s="19"/>
      <c r="B55" s="19"/>
      <c r="C55" s="20"/>
      <c r="D55" s="9"/>
      <c r="E55" s="9"/>
      <c r="F55" s="9"/>
      <c r="G55" s="21"/>
      <c r="H55" s="21"/>
      <c r="I55" s="22"/>
      <c r="J55" s="9"/>
      <c r="K55" s="9"/>
      <c r="L55" s="6"/>
      <c r="M55" s="7"/>
      <c r="N55" s="6"/>
    </row>
    <row r="56" spans="1:14" ht="32" hidden="1" customHeight="1">
      <c r="A56" s="19"/>
      <c r="B56" s="19"/>
      <c r="C56" s="20"/>
      <c r="D56" s="9"/>
      <c r="E56" s="9"/>
      <c r="F56" s="9"/>
      <c r="G56" s="21"/>
      <c r="H56" s="21"/>
      <c r="I56" s="22"/>
      <c r="J56" s="9"/>
      <c r="K56" s="9"/>
      <c r="L56" s="6"/>
      <c r="M56" s="7"/>
      <c r="N56" s="6"/>
    </row>
    <row r="57" spans="1:14" ht="32" hidden="1" customHeight="1">
      <c r="A57" s="19"/>
      <c r="B57" s="19"/>
      <c r="C57" s="20"/>
      <c r="D57" s="9"/>
      <c r="E57" s="9"/>
      <c r="F57" s="9"/>
      <c r="G57" s="21"/>
      <c r="H57" s="21"/>
      <c r="I57" s="22"/>
      <c r="J57" s="9"/>
      <c r="K57" s="9"/>
      <c r="L57" s="6"/>
      <c r="M57" s="7"/>
      <c r="N57" s="6"/>
    </row>
    <row r="58" spans="1:14" ht="32" hidden="1" customHeight="1">
      <c r="A58" s="19"/>
      <c r="B58" s="19"/>
      <c r="C58" s="20"/>
      <c r="D58" s="9"/>
      <c r="E58" s="9"/>
      <c r="F58" s="9"/>
      <c r="G58" s="21"/>
      <c r="H58" s="21"/>
      <c r="I58" s="22"/>
      <c r="J58" s="9"/>
      <c r="K58" s="9"/>
      <c r="L58" s="6"/>
      <c r="M58" s="7"/>
      <c r="N58" s="6"/>
    </row>
    <row r="59" spans="1:14" ht="32" hidden="1" customHeight="1">
      <c r="A59" s="19"/>
      <c r="B59" s="19"/>
      <c r="C59" s="20"/>
      <c r="D59" s="9"/>
      <c r="E59" s="9"/>
      <c r="F59" s="9"/>
      <c r="G59" s="21"/>
      <c r="H59" s="21"/>
      <c r="I59" s="22"/>
      <c r="J59" s="9"/>
      <c r="K59" s="9"/>
      <c r="L59" s="6"/>
      <c r="M59" s="7"/>
      <c r="N59" s="6"/>
    </row>
    <row r="60" spans="1:14" hidden="1"/>
    <row r="61" spans="1:14" hidden="1"/>
    <row r="62" spans="1:14" hidden="1"/>
    <row r="63" spans="1:14" hidden="1"/>
    <row r="64" spans="1:14" hidden="1"/>
    <row r="65" hidden="1"/>
    <row r="66" hidden="1"/>
    <row r="67" hidden="1"/>
    <row r="68" hidden="1"/>
    <row r="69" hidden="1"/>
    <row r="70" hidden="1"/>
  </sheetData>
  <mergeCells count="36">
    <mergeCell ref="I13:M13"/>
    <mergeCell ref="A10:C10"/>
    <mergeCell ref="D10:G10"/>
    <mergeCell ref="J10:K10"/>
    <mergeCell ref="L10:M10"/>
    <mergeCell ref="B11:C11"/>
    <mergeCell ref="D11:G11"/>
    <mergeCell ref="J11:K11"/>
    <mergeCell ref="L11:M11"/>
    <mergeCell ref="A12:C12"/>
    <mergeCell ref="D12:G12"/>
    <mergeCell ref="B13:C13"/>
    <mergeCell ref="D13:G13"/>
    <mergeCell ref="J8:K8"/>
    <mergeCell ref="L8:M8"/>
    <mergeCell ref="A9:C9"/>
    <mergeCell ref="D9:G9"/>
    <mergeCell ref="J9:K9"/>
    <mergeCell ref="L9:M9"/>
    <mergeCell ref="A8:C8"/>
    <mergeCell ref="D8:G8"/>
    <mergeCell ref="J7:K7"/>
    <mergeCell ref="L7:M7"/>
    <mergeCell ref="A1:C1"/>
    <mergeCell ref="A2:M2"/>
    <mergeCell ref="A3:C3"/>
    <mergeCell ref="J3:J4"/>
    <mergeCell ref="L3:M3"/>
    <mergeCell ref="A4:C4"/>
    <mergeCell ref="L4:M4"/>
    <mergeCell ref="D3:G3"/>
    <mergeCell ref="D4:G4"/>
    <mergeCell ref="A6:C6"/>
    <mergeCell ref="D6:G6"/>
    <mergeCell ref="A7:C7"/>
    <mergeCell ref="D7:G7"/>
  </mergeCells>
  <phoneticPr fontId="3"/>
  <printOptions horizontalCentered="1"/>
  <pageMargins left="0.7" right="0.7" top="0.75" bottom="0.75" header="0.3" footer="0.3"/>
  <pageSetup paperSize="9" scale="40" fitToHeight="0" orientation="portrait" blackAndWhite="1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6AF39-727F-134D-8004-B27C05DA0410}">
  <sheetPr codeName="Sheet3">
    <pageSetUpPr fitToPage="1"/>
  </sheetPr>
  <dimension ref="A1:AM48"/>
  <sheetViews>
    <sheetView showGridLines="0" workbookViewId="0">
      <selection activeCell="W8" sqref="W8:W9"/>
    </sheetView>
  </sheetViews>
  <sheetFormatPr baseColWidth="10" defaultColWidth="8.1640625" defaultRowHeight="12"/>
  <cols>
    <col min="1" max="1" width="3" style="34" customWidth="1"/>
    <col min="2" max="2" width="17.6640625" style="34" customWidth="1"/>
    <col min="3" max="4" width="12.5" style="34" customWidth="1"/>
    <col min="5" max="6" width="2.6640625" style="34" customWidth="1"/>
    <col min="7" max="7" width="25.6640625" style="34" customWidth="1"/>
    <col min="8" max="9" width="2.33203125" style="34" customWidth="1"/>
    <col min="10" max="11" width="4.1640625" style="34" customWidth="1"/>
    <col min="12" max="14" width="5.1640625" style="34" customWidth="1"/>
    <col min="15" max="15" width="18.83203125" style="34" customWidth="1"/>
    <col min="16" max="17" width="2.33203125" style="34" customWidth="1"/>
    <col min="18" max="18" width="4.1640625" style="34" customWidth="1"/>
    <col min="19" max="19" width="4" style="34" customWidth="1"/>
    <col min="20" max="22" width="5.1640625" style="34" customWidth="1"/>
    <col min="23" max="23" width="19" style="34" customWidth="1"/>
    <col min="24" max="25" width="2.33203125" style="34" customWidth="1"/>
    <col min="26" max="26" width="3.6640625" style="34" customWidth="1"/>
    <col min="27" max="27" width="4.1640625" style="34" customWidth="1"/>
    <col min="28" max="30" width="5.1640625" style="34" customWidth="1"/>
    <col min="31" max="31" width="19" style="34" customWidth="1"/>
    <col min="32" max="33" width="2.33203125" style="34" customWidth="1"/>
    <col min="34" max="34" width="3.6640625" style="34" customWidth="1"/>
    <col min="35" max="35" width="4.1640625" style="34" customWidth="1"/>
    <col min="36" max="38" width="5.1640625" style="34" customWidth="1"/>
    <col min="39" max="39" width="18.83203125" style="34" customWidth="1"/>
    <col min="40" max="262" width="8.1640625" style="34"/>
    <col min="263" max="263" width="3" style="34" customWidth="1"/>
    <col min="264" max="264" width="17.6640625" style="34" customWidth="1"/>
    <col min="265" max="265" width="24.1640625" style="34" customWidth="1"/>
    <col min="266" max="266" width="4.5" style="34" customWidth="1"/>
    <col min="267" max="267" width="25.6640625" style="34" customWidth="1"/>
    <col min="268" max="270" width="4.1640625" style="34" customWidth="1"/>
    <col min="271" max="271" width="3.6640625" style="34" customWidth="1"/>
    <col min="272" max="272" width="4.1640625" style="34" customWidth="1"/>
    <col min="273" max="273" width="5.1640625" style="34" customWidth="1"/>
    <col min="274" max="274" width="18.83203125" style="34" customWidth="1"/>
    <col min="275" max="276" width="4.1640625" style="34" customWidth="1"/>
    <col min="277" max="277" width="4" style="34" customWidth="1"/>
    <col min="278" max="280" width="5.1640625" style="34" customWidth="1"/>
    <col min="281" max="281" width="19" style="34" customWidth="1"/>
    <col min="282" max="282" width="4.1640625" style="34" customWidth="1"/>
    <col min="283" max="283" width="3.6640625" style="34" customWidth="1"/>
    <col min="284" max="284" width="4.1640625" style="34" customWidth="1"/>
    <col min="285" max="287" width="5.1640625" style="34" customWidth="1"/>
    <col min="288" max="288" width="19" style="34" customWidth="1"/>
    <col min="289" max="289" width="4.1640625" style="34" customWidth="1"/>
    <col min="290" max="290" width="3.6640625" style="34" customWidth="1"/>
    <col min="291" max="291" width="4.1640625" style="34" customWidth="1"/>
    <col min="292" max="294" width="5.1640625" style="34" customWidth="1"/>
    <col min="295" max="295" width="18.83203125" style="34" customWidth="1"/>
    <col min="296" max="518" width="8.1640625" style="34"/>
    <col min="519" max="519" width="3" style="34" customWidth="1"/>
    <col min="520" max="520" width="17.6640625" style="34" customWidth="1"/>
    <col min="521" max="521" width="24.1640625" style="34" customWidth="1"/>
    <col min="522" max="522" width="4.5" style="34" customWidth="1"/>
    <col min="523" max="523" width="25.6640625" style="34" customWidth="1"/>
    <col min="524" max="526" width="4.1640625" style="34" customWidth="1"/>
    <col min="527" max="527" width="3.6640625" style="34" customWidth="1"/>
    <col min="528" max="528" width="4.1640625" style="34" customWidth="1"/>
    <col min="529" max="529" width="5.1640625" style="34" customWidth="1"/>
    <col min="530" max="530" width="18.83203125" style="34" customWidth="1"/>
    <col min="531" max="532" width="4.1640625" style="34" customWidth="1"/>
    <col min="533" max="533" width="4" style="34" customWidth="1"/>
    <col min="534" max="536" width="5.1640625" style="34" customWidth="1"/>
    <col min="537" max="537" width="19" style="34" customWidth="1"/>
    <col min="538" max="538" width="4.1640625" style="34" customWidth="1"/>
    <col min="539" max="539" width="3.6640625" style="34" customWidth="1"/>
    <col min="540" max="540" width="4.1640625" style="34" customWidth="1"/>
    <col min="541" max="543" width="5.1640625" style="34" customWidth="1"/>
    <col min="544" max="544" width="19" style="34" customWidth="1"/>
    <col min="545" max="545" width="4.1640625" style="34" customWidth="1"/>
    <col min="546" max="546" width="3.6640625" style="34" customWidth="1"/>
    <col min="547" max="547" width="4.1640625" style="34" customWidth="1"/>
    <col min="548" max="550" width="5.1640625" style="34" customWidth="1"/>
    <col min="551" max="551" width="18.83203125" style="34" customWidth="1"/>
    <col min="552" max="774" width="8.1640625" style="34"/>
    <col min="775" max="775" width="3" style="34" customWidth="1"/>
    <col min="776" max="776" width="17.6640625" style="34" customWidth="1"/>
    <col min="777" max="777" width="24.1640625" style="34" customWidth="1"/>
    <col min="778" max="778" width="4.5" style="34" customWidth="1"/>
    <col min="779" max="779" width="25.6640625" style="34" customWidth="1"/>
    <col min="780" max="782" width="4.1640625" style="34" customWidth="1"/>
    <col min="783" max="783" width="3.6640625" style="34" customWidth="1"/>
    <col min="784" max="784" width="4.1640625" style="34" customWidth="1"/>
    <col min="785" max="785" width="5.1640625" style="34" customWidth="1"/>
    <col min="786" max="786" width="18.83203125" style="34" customWidth="1"/>
    <col min="787" max="788" width="4.1640625" style="34" customWidth="1"/>
    <col min="789" max="789" width="4" style="34" customWidth="1"/>
    <col min="790" max="792" width="5.1640625" style="34" customWidth="1"/>
    <col min="793" max="793" width="19" style="34" customWidth="1"/>
    <col min="794" max="794" width="4.1640625" style="34" customWidth="1"/>
    <col min="795" max="795" width="3.6640625" style="34" customWidth="1"/>
    <col min="796" max="796" width="4.1640625" style="34" customWidth="1"/>
    <col min="797" max="799" width="5.1640625" style="34" customWidth="1"/>
    <col min="800" max="800" width="19" style="34" customWidth="1"/>
    <col min="801" max="801" width="4.1640625" style="34" customWidth="1"/>
    <col min="802" max="802" width="3.6640625" style="34" customWidth="1"/>
    <col min="803" max="803" width="4.1640625" style="34" customWidth="1"/>
    <col min="804" max="806" width="5.1640625" style="34" customWidth="1"/>
    <col min="807" max="807" width="18.83203125" style="34" customWidth="1"/>
    <col min="808" max="1030" width="8.1640625" style="34"/>
    <col min="1031" max="1031" width="3" style="34" customWidth="1"/>
    <col min="1032" max="1032" width="17.6640625" style="34" customWidth="1"/>
    <col min="1033" max="1033" width="24.1640625" style="34" customWidth="1"/>
    <col min="1034" max="1034" width="4.5" style="34" customWidth="1"/>
    <col min="1035" max="1035" width="25.6640625" style="34" customWidth="1"/>
    <col min="1036" max="1038" width="4.1640625" style="34" customWidth="1"/>
    <col min="1039" max="1039" width="3.6640625" style="34" customWidth="1"/>
    <col min="1040" max="1040" width="4.1640625" style="34" customWidth="1"/>
    <col min="1041" max="1041" width="5.1640625" style="34" customWidth="1"/>
    <col min="1042" max="1042" width="18.83203125" style="34" customWidth="1"/>
    <col min="1043" max="1044" width="4.1640625" style="34" customWidth="1"/>
    <col min="1045" max="1045" width="4" style="34" customWidth="1"/>
    <col min="1046" max="1048" width="5.1640625" style="34" customWidth="1"/>
    <col min="1049" max="1049" width="19" style="34" customWidth="1"/>
    <col min="1050" max="1050" width="4.1640625" style="34" customWidth="1"/>
    <col min="1051" max="1051" width="3.6640625" style="34" customWidth="1"/>
    <col min="1052" max="1052" width="4.1640625" style="34" customWidth="1"/>
    <col min="1053" max="1055" width="5.1640625" style="34" customWidth="1"/>
    <col min="1056" max="1056" width="19" style="34" customWidth="1"/>
    <col min="1057" max="1057" width="4.1640625" style="34" customWidth="1"/>
    <col min="1058" max="1058" width="3.6640625" style="34" customWidth="1"/>
    <col min="1059" max="1059" width="4.1640625" style="34" customWidth="1"/>
    <col min="1060" max="1062" width="5.1640625" style="34" customWidth="1"/>
    <col min="1063" max="1063" width="18.83203125" style="34" customWidth="1"/>
    <col min="1064" max="1286" width="8.1640625" style="34"/>
    <col min="1287" max="1287" width="3" style="34" customWidth="1"/>
    <col min="1288" max="1288" width="17.6640625" style="34" customWidth="1"/>
    <col min="1289" max="1289" width="24.1640625" style="34" customWidth="1"/>
    <col min="1290" max="1290" width="4.5" style="34" customWidth="1"/>
    <col min="1291" max="1291" width="25.6640625" style="34" customWidth="1"/>
    <col min="1292" max="1294" width="4.1640625" style="34" customWidth="1"/>
    <col min="1295" max="1295" width="3.6640625" style="34" customWidth="1"/>
    <col min="1296" max="1296" width="4.1640625" style="34" customWidth="1"/>
    <col min="1297" max="1297" width="5.1640625" style="34" customWidth="1"/>
    <col min="1298" max="1298" width="18.83203125" style="34" customWidth="1"/>
    <col min="1299" max="1300" width="4.1640625" style="34" customWidth="1"/>
    <col min="1301" max="1301" width="4" style="34" customWidth="1"/>
    <col min="1302" max="1304" width="5.1640625" style="34" customWidth="1"/>
    <col min="1305" max="1305" width="19" style="34" customWidth="1"/>
    <col min="1306" max="1306" width="4.1640625" style="34" customWidth="1"/>
    <col min="1307" max="1307" width="3.6640625" style="34" customWidth="1"/>
    <col min="1308" max="1308" width="4.1640625" style="34" customWidth="1"/>
    <col min="1309" max="1311" width="5.1640625" style="34" customWidth="1"/>
    <col min="1312" max="1312" width="19" style="34" customWidth="1"/>
    <col min="1313" max="1313" width="4.1640625" style="34" customWidth="1"/>
    <col min="1314" max="1314" width="3.6640625" style="34" customWidth="1"/>
    <col min="1315" max="1315" width="4.1640625" style="34" customWidth="1"/>
    <col min="1316" max="1318" width="5.1640625" style="34" customWidth="1"/>
    <col min="1319" max="1319" width="18.83203125" style="34" customWidth="1"/>
    <col min="1320" max="1542" width="8.1640625" style="34"/>
    <col min="1543" max="1543" width="3" style="34" customWidth="1"/>
    <col min="1544" max="1544" width="17.6640625" style="34" customWidth="1"/>
    <col min="1545" max="1545" width="24.1640625" style="34" customWidth="1"/>
    <col min="1546" max="1546" width="4.5" style="34" customWidth="1"/>
    <col min="1547" max="1547" width="25.6640625" style="34" customWidth="1"/>
    <col min="1548" max="1550" width="4.1640625" style="34" customWidth="1"/>
    <col min="1551" max="1551" width="3.6640625" style="34" customWidth="1"/>
    <col min="1552" max="1552" width="4.1640625" style="34" customWidth="1"/>
    <col min="1553" max="1553" width="5.1640625" style="34" customWidth="1"/>
    <col min="1554" max="1554" width="18.83203125" style="34" customWidth="1"/>
    <col min="1555" max="1556" width="4.1640625" style="34" customWidth="1"/>
    <col min="1557" max="1557" width="4" style="34" customWidth="1"/>
    <col min="1558" max="1560" width="5.1640625" style="34" customWidth="1"/>
    <col min="1561" max="1561" width="19" style="34" customWidth="1"/>
    <col min="1562" max="1562" width="4.1640625" style="34" customWidth="1"/>
    <col min="1563" max="1563" width="3.6640625" style="34" customWidth="1"/>
    <col min="1564" max="1564" width="4.1640625" style="34" customWidth="1"/>
    <col min="1565" max="1567" width="5.1640625" style="34" customWidth="1"/>
    <col min="1568" max="1568" width="19" style="34" customWidth="1"/>
    <col min="1569" max="1569" width="4.1640625" style="34" customWidth="1"/>
    <col min="1570" max="1570" width="3.6640625" style="34" customWidth="1"/>
    <col min="1571" max="1571" width="4.1640625" style="34" customWidth="1"/>
    <col min="1572" max="1574" width="5.1640625" style="34" customWidth="1"/>
    <col min="1575" max="1575" width="18.83203125" style="34" customWidth="1"/>
    <col min="1576" max="1798" width="8.1640625" style="34"/>
    <col min="1799" max="1799" width="3" style="34" customWidth="1"/>
    <col min="1800" max="1800" width="17.6640625" style="34" customWidth="1"/>
    <col min="1801" max="1801" width="24.1640625" style="34" customWidth="1"/>
    <col min="1802" max="1802" width="4.5" style="34" customWidth="1"/>
    <col min="1803" max="1803" width="25.6640625" style="34" customWidth="1"/>
    <col min="1804" max="1806" width="4.1640625" style="34" customWidth="1"/>
    <col min="1807" max="1807" width="3.6640625" style="34" customWidth="1"/>
    <col min="1808" max="1808" width="4.1640625" style="34" customWidth="1"/>
    <col min="1809" max="1809" width="5.1640625" style="34" customWidth="1"/>
    <col min="1810" max="1810" width="18.83203125" style="34" customWidth="1"/>
    <col min="1811" max="1812" width="4.1640625" style="34" customWidth="1"/>
    <col min="1813" max="1813" width="4" style="34" customWidth="1"/>
    <col min="1814" max="1816" width="5.1640625" style="34" customWidth="1"/>
    <col min="1817" max="1817" width="19" style="34" customWidth="1"/>
    <col min="1818" max="1818" width="4.1640625" style="34" customWidth="1"/>
    <col min="1819" max="1819" width="3.6640625" style="34" customWidth="1"/>
    <col min="1820" max="1820" width="4.1640625" style="34" customWidth="1"/>
    <col min="1821" max="1823" width="5.1640625" style="34" customWidth="1"/>
    <col min="1824" max="1824" width="19" style="34" customWidth="1"/>
    <col min="1825" max="1825" width="4.1640625" style="34" customWidth="1"/>
    <col min="1826" max="1826" width="3.6640625" style="34" customWidth="1"/>
    <col min="1827" max="1827" width="4.1640625" style="34" customWidth="1"/>
    <col min="1828" max="1830" width="5.1640625" style="34" customWidth="1"/>
    <col min="1831" max="1831" width="18.83203125" style="34" customWidth="1"/>
    <col min="1832" max="2054" width="8.1640625" style="34"/>
    <col min="2055" max="2055" width="3" style="34" customWidth="1"/>
    <col min="2056" max="2056" width="17.6640625" style="34" customWidth="1"/>
    <col min="2057" max="2057" width="24.1640625" style="34" customWidth="1"/>
    <col min="2058" max="2058" width="4.5" style="34" customWidth="1"/>
    <col min="2059" max="2059" width="25.6640625" style="34" customWidth="1"/>
    <col min="2060" max="2062" width="4.1640625" style="34" customWidth="1"/>
    <col min="2063" max="2063" width="3.6640625" style="34" customWidth="1"/>
    <col min="2064" max="2064" width="4.1640625" style="34" customWidth="1"/>
    <col min="2065" max="2065" width="5.1640625" style="34" customWidth="1"/>
    <col min="2066" max="2066" width="18.83203125" style="34" customWidth="1"/>
    <col min="2067" max="2068" width="4.1640625" style="34" customWidth="1"/>
    <col min="2069" max="2069" width="4" style="34" customWidth="1"/>
    <col min="2070" max="2072" width="5.1640625" style="34" customWidth="1"/>
    <col min="2073" max="2073" width="19" style="34" customWidth="1"/>
    <col min="2074" max="2074" width="4.1640625" style="34" customWidth="1"/>
    <col min="2075" max="2075" width="3.6640625" style="34" customWidth="1"/>
    <col min="2076" max="2076" width="4.1640625" style="34" customWidth="1"/>
    <col min="2077" max="2079" width="5.1640625" style="34" customWidth="1"/>
    <col min="2080" max="2080" width="19" style="34" customWidth="1"/>
    <col min="2081" max="2081" width="4.1640625" style="34" customWidth="1"/>
    <col min="2082" max="2082" width="3.6640625" style="34" customWidth="1"/>
    <col min="2083" max="2083" width="4.1640625" style="34" customWidth="1"/>
    <col min="2084" max="2086" width="5.1640625" style="34" customWidth="1"/>
    <col min="2087" max="2087" width="18.83203125" style="34" customWidth="1"/>
    <col min="2088" max="2310" width="8.1640625" style="34"/>
    <col min="2311" max="2311" width="3" style="34" customWidth="1"/>
    <col min="2312" max="2312" width="17.6640625" style="34" customWidth="1"/>
    <col min="2313" max="2313" width="24.1640625" style="34" customWidth="1"/>
    <col min="2314" max="2314" width="4.5" style="34" customWidth="1"/>
    <col min="2315" max="2315" width="25.6640625" style="34" customWidth="1"/>
    <col min="2316" max="2318" width="4.1640625" style="34" customWidth="1"/>
    <col min="2319" max="2319" width="3.6640625" style="34" customWidth="1"/>
    <col min="2320" max="2320" width="4.1640625" style="34" customWidth="1"/>
    <col min="2321" max="2321" width="5.1640625" style="34" customWidth="1"/>
    <col min="2322" max="2322" width="18.83203125" style="34" customWidth="1"/>
    <col min="2323" max="2324" width="4.1640625" style="34" customWidth="1"/>
    <col min="2325" max="2325" width="4" style="34" customWidth="1"/>
    <col min="2326" max="2328" width="5.1640625" style="34" customWidth="1"/>
    <col min="2329" max="2329" width="19" style="34" customWidth="1"/>
    <col min="2330" max="2330" width="4.1640625" style="34" customWidth="1"/>
    <col min="2331" max="2331" width="3.6640625" style="34" customWidth="1"/>
    <col min="2332" max="2332" width="4.1640625" style="34" customWidth="1"/>
    <col min="2333" max="2335" width="5.1640625" style="34" customWidth="1"/>
    <col min="2336" max="2336" width="19" style="34" customWidth="1"/>
    <col min="2337" max="2337" width="4.1640625" style="34" customWidth="1"/>
    <col min="2338" max="2338" width="3.6640625" style="34" customWidth="1"/>
    <col min="2339" max="2339" width="4.1640625" style="34" customWidth="1"/>
    <col min="2340" max="2342" width="5.1640625" style="34" customWidth="1"/>
    <col min="2343" max="2343" width="18.83203125" style="34" customWidth="1"/>
    <col min="2344" max="2566" width="8.1640625" style="34"/>
    <col min="2567" max="2567" width="3" style="34" customWidth="1"/>
    <col min="2568" max="2568" width="17.6640625" style="34" customWidth="1"/>
    <col min="2569" max="2569" width="24.1640625" style="34" customWidth="1"/>
    <col min="2570" max="2570" width="4.5" style="34" customWidth="1"/>
    <col min="2571" max="2571" width="25.6640625" style="34" customWidth="1"/>
    <col min="2572" max="2574" width="4.1640625" style="34" customWidth="1"/>
    <col min="2575" max="2575" width="3.6640625" style="34" customWidth="1"/>
    <col min="2576" max="2576" width="4.1640625" style="34" customWidth="1"/>
    <col min="2577" max="2577" width="5.1640625" style="34" customWidth="1"/>
    <col min="2578" max="2578" width="18.83203125" style="34" customWidth="1"/>
    <col min="2579" max="2580" width="4.1640625" style="34" customWidth="1"/>
    <col min="2581" max="2581" width="4" style="34" customWidth="1"/>
    <col min="2582" max="2584" width="5.1640625" style="34" customWidth="1"/>
    <col min="2585" max="2585" width="19" style="34" customWidth="1"/>
    <col min="2586" max="2586" width="4.1640625" style="34" customWidth="1"/>
    <col min="2587" max="2587" width="3.6640625" style="34" customWidth="1"/>
    <col min="2588" max="2588" width="4.1640625" style="34" customWidth="1"/>
    <col min="2589" max="2591" width="5.1640625" style="34" customWidth="1"/>
    <col min="2592" max="2592" width="19" style="34" customWidth="1"/>
    <col min="2593" max="2593" width="4.1640625" style="34" customWidth="1"/>
    <col min="2594" max="2594" width="3.6640625" style="34" customWidth="1"/>
    <col min="2595" max="2595" width="4.1640625" style="34" customWidth="1"/>
    <col min="2596" max="2598" width="5.1640625" style="34" customWidth="1"/>
    <col min="2599" max="2599" width="18.83203125" style="34" customWidth="1"/>
    <col min="2600" max="2822" width="8.1640625" style="34"/>
    <col min="2823" max="2823" width="3" style="34" customWidth="1"/>
    <col min="2824" max="2824" width="17.6640625" style="34" customWidth="1"/>
    <col min="2825" max="2825" width="24.1640625" style="34" customWidth="1"/>
    <col min="2826" max="2826" width="4.5" style="34" customWidth="1"/>
    <col min="2827" max="2827" width="25.6640625" style="34" customWidth="1"/>
    <col min="2828" max="2830" width="4.1640625" style="34" customWidth="1"/>
    <col min="2831" max="2831" width="3.6640625" style="34" customWidth="1"/>
    <col min="2832" max="2832" width="4.1640625" style="34" customWidth="1"/>
    <col min="2833" max="2833" width="5.1640625" style="34" customWidth="1"/>
    <col min="2834" max="2834" width="18.83203125" style="34" customWidth="1"/>
    <col min="2835" max="2836" width="4.1640625" style="34" customWidth="1"/>
    <col min="2837" max="2837" width="4" style="34" customWidth="1"/>
    <col min="2838" max="2840" width="5.1640625" style="34" customWidth="1"/>
    <col min="2841" max="2841" width="19" style="34" customWidth="1"/>
    <col min="2842" max="2842" width="4.1640625" style="34" customWidth="1"/>
    <col min="2843" max="2843" width="3.6640625" style="34" customWidth="1"/>
    <col min="2844" max="2844" width="4.1640625" style="34" customWidth="1"/>
    <col min="2845" max="2847" width="5.1640625" style="34" customWidth="1"/>
    <col min="2848" max="2848" width="19" style="34" customWidth="1"/>
    <col min="2849" max="2849" width="4.1640625" style="34" customWidth="1"/>
    <col min="2850" max="2850" width="3.6640625" style="34" customWidth="1"/>
    <col min="2851" max="2851" width="4.1640625" style="34" customWidth="1"/>
    <col min="2852" max="2854" width="5.1640625" style="34" customWidth="1"/>
    <col min="2855" max="2855" width="18.83203125" style="34" customWidth="1"/>
    <col min="2856" max="3078" width="8.1640625" style="34"/>
    <col min="3079" max="3079" width="3" style="34" customWidth="1"/>
    <col min="3080" max="3080" width="17.6640625" style="34" customWidth="1"/>
    <col min="3081" max="3081" width="24.1640625" style="34" customWidth="1"/>
    <col min="3082" max="3082" width="4.5" style="34" customWidth="1"/>
    <col min="3083" max="3083" width="25.6640625" style="34" customWidth="1"/>
    <col min="3084" max="3086" width="4.1640625" style="34" customWidth="1"/>
    <col min="3087" max="3087" width="3.6640625" style="34" customWidth="1"/>
    <col min="3088" max="3088" width="4.1640625" style="34" customWidth="1"/>
    <col min="3089" max="3089" width="5.1640625" style="34" customWidth="1"/>
    <col min="3090" max="3090" width="18.83203125" style="34" customWidth="1"/>
    <col min="3091" max="3092" width="4.1640625" style="34" customWidth="1"/>
    <col min="3093" max="3093" width="4" style="34" customWidth="1"/>
    <col min="3094" max="3096" width="5.1640625" style="34" customWidth="1"/>
    <col min="3097" max="3097" width="19" style="34" customWidth="1"/>
    <col min="3098" max="3098" width="4.1640625" style="34" customWidth="1"/>
    <col min="3099" max="3099" width="3.6640625" style="34" customWidth="1"/>
    <col min="3100" max="3100" width="4.1640625" style="34" customWidth="1"/>
    <col min="3101" max="3103" width="5.1640625" style="34" customWidth="1"/>
    <col min="3104" max="3104" width="19" style="34" customWidth="1"/>
    <col min="3105" max="3105" width="4.1640625" style="34" customWidth="1"/>
    <col min="3106" max="3106" width="3.6640625" style="34" customWidth="1"/>
    <col min="3107" max="3107" width="4.1640625" style="34" customWidth="1"/>
    <col min="3108" max="3110" width="5.1640625" style="34" customWidth="1"/>
    <col min="3111" max="3111" width="18.83203125" style="34" customWidth="1"/>
    <col min="3112" max="3334" width="8.1640625" style="34"/>
    <col min="3335" max="3335" width="3" style="34" customWidth="1"/>
    <col min="3336" max="3336" width="17.6640625" style="34" customWidth="1"/>
    <col min="3337" max="3337" width="24.1640625" style="34" customWidth="1"/>
    <col min="3338" max="3338" width="4.5" style="34" customWidth="1"/>
    <col min="3339" max="3339" width="25.6640625" style="34" customWidth="1"/>
    <col min="3340" max="3342" width="4.1640625" style="34" customWidth="1"/>
    <col min="3343" max="3343" width="3.6640625" style="34" customWidth="1"/>
    <col min="3344" max="3344" width="4.1640625" style="34" customWidth="1"/>
    <col min="3345" max="3345" width="5.1640625" style="34" customWidth="1"/>
    <col min="3346" max="3346" width="18.83203125" style="34" customWidth="1"/>
    <col min="3347" max="3348" width="4.1640625" style="34" customWidth="1"/>
    <col min="3349" max="3349" width="4" style="34" customWidth="1"/>
    <col min="3350" max="3352" width="5.1640625" style="34" customWidth="1"/>
    <col min="3353" max="3353" width="19" style="34" customWidth="1"/>
    <col min="3354" max="3354" width="4.1640625" style="34" customWidth="1"/>
    <col min="3355" max="3355" width="3.6640625" style="34" customWidth="1"/>
    <col min="3356" max="3356" width="4.1640625" style="34" customWidth="1"/>
    <col min="3357" max="3359" width="5.1640625" style="34" customWidth="1"/>
    <col min="3360" max="3360" width="19" style="34" customWidth="1"/>
    <col min="3361" max="3361" width="4.1640625" style="34" customWidth="1"/>
    <col min="3362" max="3362" width="3.6640625" style="34" customWidth="1"/>
    <col min="3363" max="3363" width="4.1640625" style="34" customWidth="1"/>
    <col min="3364" max="3366" width="5.1640625" style="34" customWidth="1"/>
    <col min="3367" max="3367" width="18.83203125" style="34" customWidth="1"/>
    <col min="3368" max="3590" width="8.1640625" style="34"/>
    <col min="3591" max="3591" width="3" style="34" customWidth="1"/>
    <col min="3592" max="3592" width="17.6640625" style="34" customWidth="1"/>
    <col min="3593" max="3593" width="24.1640625" style="34" customWidth="1"/>
    <col min="3594" max="3594" width="4.5" style="34" customWidth="1"/>
    <col min="3595" max="3595" width="25.6640625" style="34" customWidth="1"/>
    <col min="3596" max="3598" width="4.1640625" style="34" customWidth="1"/>
    <col min="3599" max="3599" width="3.6640625" style="34" customWidth="1"/>
    <col min="3600" max="3600" width="4.1640625" style="34" customWidth="1"/>
    <col min="3601" max="3601" width="5.1640625" style="34" customWidth="1"/>
    <col min="3602" max="3602" width="18.83203125" style="34" customWidth="1"/>
    <col min="3603" max="3604" width="4.1640625" style="34" customWidth="1"/>
    <col min="3605" max="3605" width="4" style="34" customWidth="1"/>
    <col min="3606" max="3608" width="5.1640625" style="34" customWidth="1"/>
    <col min="3609" max="3609" width="19" style="34" customWidth="1"/>
    <col min="3610" max="3610" width="4.1640625" style="34" customWidth="1"/>
    <col min="3611" max="3611" width="3.6640625" style="34" customWidth="1"/>
    <col min="3612" max="3612" width="4.1640625" style="34" customWidth="1"/>
    <col min="3613" max="3615" width="5.1640625" style="34" customWidth="1"/>
    <col min="3616" max="3616" width="19" style="34" customWidth="1"/>
    <col min="3617" max="3617" width="4.1640625" style="34" customWidth="1"/>
    <col min="3618" max="3618" width="3.6640625" style="34" customWidth="1"/>
    <col min="3619" max="3619" width="4.1640625" style="34" customWidth="1"/>
    <col min="3620" max="3622" width="5.1640625" style="34" customWidth="1"/>
    <col min="3623" max="3623" width="18.83203125" style="34" customWidth="1"/>
    <col min="3624" max="3846" width="8.1640625" style="34"/>
    <col min="3847" max="3847" width="3" style="34" customWidth="1"/>
    <col min="3848" max="3848" width="17.6640625" style="34" customWidth="1"/>
    <col min="3849" max="3849" width="24.1640625" style="34" customWidth="1"/>
    <col min="3850" max="3850" width="4.5" style="34" customWidth="1"/>
    <col min="3851" max="3851" width="25.6640625" style="34" customWidth="1"/>
    <col min="3852" max="3854" width="4.1640625" style="34" customWidth="1"/>
    <col min="3855" max="3855" width="3.6640625" style="34" customWidth="1"/>
    <col min="3856" max="3856" width="4.1640625" style="34" customWidth="1"/>
    <col min="3857" max="3857" width="5.1640625" style="34" customWidth="1"/>
    <col min="3858" max="3858" width="18.83203125" style="34" customWidth="1"/>
    <col min="3859" max="3860" width="4.1640625" style="34" customWidth="1"/>
    <col min="3861" max="3861" width="4" style="34" customWidth="1"/>
    <col min="3862" max="3864" width="5.1640625" style="34" customWidth="1"/>
    <col min="3865" max="3865" width="19" style="34" customWidth="1"/>
    <col min="3866" max="3866" width="4.1640625" style="34" customWidth="1"/>
    <col min="3867" max="3867" width="3.6640625" style="34" customWidth="1"/>
    <col min="3868" max="3868" width="4.1640625" style="34" customWidth="1"/>
    <col min="3869" max="3871" width="5.1640625" style="34" customWidth="1"/>
    <col min="3872" max="3872" width="19" style="34" customWidth="1"/>
    <col min="3873" max="3873" width="4.1640625" style="34" customWidth="1"/>
    <col min="3874" max="3874" width="3.6640625" style="34" customWidth="1"/>
    <col min="3875" max="3875" width="4.1640625" style="34" customWidth="1"/>
    <col min="3876" max="3878" width="5.1640625" style="34" customWidth="1"/>
    <col min="3879" max="3879" width="18.83203125" style="34" customWidth="1"/>
    <col min="3880" max="4102" width="8.1640625" style="34"/>
    <col min="4103" max="4103" width="3" style="34" customWidth="1"/>
    <col min="4104" max="4104" width="17.6640625" style="34" customWidth="1"/>
    <col min="4105" max="4105" width="24.1640625" style="34" customWidth="1"/>
    <col min="4106" max="4106" width="4.5" style="34" customWidth="1"/>
    <col min="4107" max="4107" width="25.6640625" style="34" customWidth="1"/>
    <col min="4108" max="4110" width="4.1640625" style="34" customWidth="1"/>
    <col min="4111" max="4111" width="3.6640625" style="34" customWidth="1"/>
    <col min="4112" max="4112" width="4.1640625" style="34" customWidth="1"/>
    <col min="4113" max="4113" width="5.1640625" style="34" customWidth="1"/>
    <col min="4114" max="4114" width="18.83203125" style="34" customWidth="1"/>
    <col min="4115" max="4116" width="4.1640625" style="34" customWidth="1"/>
    <col min="4117" max="4117" width="4" style="34" customWidth="1"/>
    <col min="4118" max="4120" width="5.1640625" style="34" customWidth="1"/>
    <col min="4121" max="4121" width="19" style="34" customWidth="1"/>
    <col min="4122" max="4122" width="4.1640625" style="34" customWidth="1"/>
    <col min="4123" max="4123" width="3.6640625" style="34" customWidth="1"/>
    <col min="4124" max="4124" width="4.1640625" style="34" customWidth="1"/>
    <col min="4125" max="4127" width="5.1640625" style="34" customWidth="1"/>
    <col min="4128" max="4128" width="19" style="34" customWidth="1"/>
    <col min="4129" max="4129" width="4.1640625" style="34" customWidth="1"/>
    <col min="4130" max="4130" width="3.6640625" style="34" customWidth="1"/>
    <col min="4131" max="4131" width="4.1640625" style="34" customWidth="1"/>
    <col min="4132" max="4134" width="5.1640625" style="34" customWidth="1"/>
    <col min="4135" max="4135" width="18.83203125" style="34" customWidth="1"/>
    <col min="4136" max="4358" width="8.1640625" style="34"/>
    <col min="4359" max="4359" width="3" style="34" customWidth="1"/>
    <col min="4360" max="4360" width="17.6640625" style="34" customWidth="1"/>
    <col min="4361" max="4361" width="24.1640625" style="34" customWidth="1"/>
    <col min="4362" max="4362" width="4.5" style="34" customWidth="1"/>
    <col min="4363" max="4363" width="25.6640625" style="34" customWidth="1"/>
    <col min="4364" max="4366" width="4.1640625" style="34" customWidth="1"/>
    <col min="4367" max="4367" width="3.6640625" style="34" customWidth="1"/>
    <col min="4368" max="4368" width="4.1640625" style="34" customWidth="1"/>
    <col min="4369" max="4369" width="5.1640625" style="34" customWidth="1"/>
    <col min="4370" max="4370" width="18.83203125" style="34" customWidth="1"/>
    <col min="4371" max="4372" width="4.1640625" style="34" customWidth="1"/>
    <col min="4373" max="4373" width="4" style="34" customWidth="1"/>
    <col min="4374" max="4376" width="5.1640625" style="34" customWidth="1"/>
    <col min="4377" max="4377" width="19" style="34" customWidth="1"/>
    <col min="4378" max="4378" width="4.1640625" style="34" customWidth="1"/>
    <col min="4379" max="4379" width="3.6640625" style="34" customWidth="1"/>
    <col min="4380" max="4380" width="4.1640625" style="34" customWidth="1"/>
    <col min="4381" max="4383" width="5.1640625" style="34" customWidth="1"/>
    <col min="4384" max="4384" width="19" style="34" customWidth="1"/>
    <col min="4385" max="4385" width="4.1640625" style="34" customWidth="1"/>
    <col min="4386" max="4386" width="3.6640625" style="34" customWidth="1"/>
    <col min="4387" max="4387" width="4.1640625" style="34" customWidth="1"/>
    <col min="4388" max="4390" width="5.1640625" style="34" customWidth="1"/>
    <col min="4391" max="4391" width="18.83203125" style="34" customWidth="1"/>
    <col min="4392" max="4614" width="8.1640625" style="34"/>
    <col min="4615" max="4615" width="3" style="34" customWidth="1"/>
    <col min="4616" max="4616" width="17.6640625" style="34" customWidth="1"/>
    <col min="4617" max="4617" width="24.1640625" style="34" customWidth="1"/>
    <col min="4618" max="4618" width="4.5" style="34" customWidth="1"/>
    <col min="4619" max="4619" width="25.6640625" style="34" customWidth="1"/>
    <col min="4620" max="4622" width="4.1640625" style="34" customWidth="1"/>
    <col min="4623" max="4623" width="3.6640625" style="34" customWidth="1"/>
    <col min="4624" max="4624" width="4.1640625" style="34" customWidth="1"/>
    <col min="4625" max="4625" width="5.1640625" style="34" customWidth="1"/>
    <col min="4626" max="4626" width="18.83203125" style="34" customWidth="1"/>
    <col min="4627" max="4628" width="4.1640625" style="34" customWidth="1"/>
    <col min="4629" max="4629" width="4" style="34" customWidth="1"/>
    <col min="4630" max="4632" width="5.1640625" style="34" customWidth="1"/>
    <col min="4633" max="4633" width="19" style="34" customWidth="1"/>
    <col min="4634" max="4634" width="4.1640625" style="34" customWidth="1"/>
    <col min="4635" max="4635" width="3.6640625" style="34" customWidth="1"/>
    <col min="4636" max="4636" width="4.1640625" style="34" customWidth="1"/>
    <col min="4637" max="4639" width="5.1640625" style="34" customWidth="1"/>
    <col min="4640" max="4640" width="19" style="34" customWidth="1"/>
    <col min="4641" max="4641" width="4.1640625" style="34" customWidth="1"/>
    <col min="4642" max="4642" width="3.6640625" style="34" customWidth="1"/>
    <col min="4643" max="4643" width="4.1640625" style="34" customWidth="1"/>
    <col min="4644" max="4646" width="5.1640625" style="34" customWidth="1"/>
    <col min="4647" max="4647" width="18.83203125" style="34" customWidth="1"/>
    <col min="4648" max="4870" width="8.1640625" style="34"/>
    <col min="4871" max="4871" width="3" style="34" customWidth="1"/>
    <col min="4872" max="4872" width="17.6640625" style="34" customWidth="1"/>
    <col min="4873" max="4873" width="24.1640625" style="34" customWidth="1"/>
    <col min="4874" max="4874" width="4.5" style="34" customWidth="1"/>
    <col min="4875" max="4875" width="25.6640625" style="34" customWidth="1"/>
    <col min="4876" max="4878" width="4.1640625" style="34" customWidth="1"/>
    <col min="4879" max="4879" width="3.6640625" style="34" customWidth="1"/>
    <col min="4880" max="4880" width="4.1640625" style="34" customWidth="1"/>
    <col min="4881" max="4881" width="5.1640625" style="34" customWidth="1"/>
    <col min="4882" max="4882" width="18.83203125" style="34" customWidth="1"/>
    <col min="4883" max="4884" width="4.1640625" style="34" customWidth="1"/>
    <col min="4885" max="4885" width="4" style="34" customWidth="1"/>
    <col min="4886" max="4888" width="5.1640625" style="34" customWidth="1"/>
    <col min="4889" max="4889" width="19" style="34" customWidth="1"/>
    <col min="4890" max="4890" width="4.1640625" style="34" customWidth="1"/>
    <col min="4891" max="4891" width="3.6640625" style="34" customWidth="1"/>
    <col min="4892" max="4892" width="4.1640625" style="34" customWidth="1"/>
    <col min="4893" max="4895" width="5.1640625" style="34" customWidth="1"/>
    <col min="4896" max="4896" width="19" style="34" customWidth="1"/>
    <col min="4897" max="4897" width="4.1640625" style="34" customWidth="1"/>
    <col min="4898" max="4898" width="3.6640625" style="34" customWidth="1"/>
    <col min="4899" max="4899" width="4.1640625" style="34" customWidth="1"/>
    <col min="4900" max="4902" width="5.1640625" style="34" customWidth="1"/>
    <col min="4903" max="4903" width="18.83203125" style="34" customWidth="1"/>
    <col min="4904" max="5126" width="8.1640625" style="34"/>
    <col min="5127" max="5127" width="3" style="34" customWidth="1"/>
    <col min="5128" max="5128" width="17.6640625" style="34" customWidth="1"/>
    <col min="5129" max="5129" width="24.1640625" style="34" customWidth="1"/>
    <col min="5130" max="5130" width="4.5" style="34" customWidth="1"/>
    <col min="5131" max="5131" width="25.6640625" style="34" customWidth="1"/>
    <col min="5132" max="5134" width="4.1640625" style="34" customWidth="1"/>
    <col min="5135" max="5135" width="3.6640625" style="34" customWidth="1"/>
    <col min="5136" max="5136" width="4.1640625" style="34" customWidth="1"/>
    <col min="5137" max="5137" width="5.1640625" style="34" customWidth="1"/>
    <col min="5138" max="5138" width="18.83203125" style="34" customWidth="1"/>
    <col min="5139" max="5140" width="4.1640625" style="34" customWidth="1"/>
    <col min="5141" max="5141" width="4" style="34" customWidth="1"/>
    <col min="5142" max="5144" width="5.1640625" style="34" customWidth="1"/>
    <col min="5145" max="5145" width="19" style="34" customWidth="1"/>
    <col min="5146" max="5146" width="4.1640625" style="34" customWidth="1"/>
    <col min="5147" max="5147" width="3.6640625" style="34" customWidth="1"/>
    <col min="5148" max="5148" width="4.1640625" style="34" customWidth="1"/>
    <col min="5149" max="5151" width="5.1640625" style="34" customWidth="1"/>
    <col min="5152" max="5152" width="19" style="34" customWidth="1"/>
    <col min="5153" max="5153" width="4.1640625" style="34" customWidth="1"/>
    <col min="5154" max="5154" width="3.6640625" style="34" customWidth="1"/>
    <col min="5155" max="5155" width="4.1640625" style="34" customWidth="1"/>
    <col min="5156" max="5158" width="5.1640625" style="34" customWidth="1"/>
    <col min="5159" max="5159" width="18.83203125" style="34" customWidth="1"/>
    <col min="5160" max="5382" width="8.1640625" style="34"/>
    <col min="5383" max="5383" width="3" style="34" customWidth="1"/>
    <col min="5384" max="5384" width="17.6640625" style="34" customWidth="1"/>
    <col min="5385" max="5385" width="24.1640625" style="34" customWidth="1"/>
    <col min="5386" max="5386" width="4.5" style="34" customWidth="1"/>
    <col min="5387" max="5387" width="25.6640625" style="34" customWidth="1"/>
    <col min="5388" max="5390" width="4.1640625" style="34" customWidth="1"/>
    <col min="5391" max="5391" width="3.6640625" style="34" customWidth="1"/>
    <col min="5392" max="5392" width="4.1640625" style="34" customWidth="1"/>
    <col min="5393" max="5393" width="5.1640625" style="34" customWidth="1"/>
    <col min="5394" max="5394" width="18.83203125" style="34" customWidth="1"/>
    <col min="5395" max="5396" width="4.1640625" style="34" customWidth="1"/>
    <col min="5397" max="5397" width="4" style="34" customWidth="1"/>
    <col min="5398" max="5400" width="5.1640625" style="34" customWidth="1"/>
    <col min="5401" max="5401" width="19" style="34" customWidth="1"/>
    <col min="5402" max="5402" width="4.1640625" style="34" customWidth="1"/>
    <col min="5403" max="5403" width="3.6640625" style="34" customWidth="1"/>
    <col min="5404" max="5404" width="4.1640625" style="34" customWidth="1"/>
    <col min="5405" max="5407" width="5.1640625" style="34" customWidth="1"/>
    <col min="5408" max="5408" width="19" style="34" customWidth="1"/>
    <col min="5409" max="5409" width="4.1640625" style="34" customWidth="1"/>
    <col min="5410" max="5410" width="3.6640625" style="34" customWidth="1"/>
    <col min="5411" max="5411" width="4.1640625" style="34" customWidth="1"/>
    <col min="5412" max="5414" width="5.1640625" style="34" customWidth="1"/>
    <col min="5415" max="5415" width="18.83203125" style="34" customWidth="1"/>
    <col min="5416" max="5638" width="8.1640625" style="34"/>
    <col min="5639" max="5639" width="3" style="34" customWidth="1"/>
    <col min="5640" max="5640" width="17.6640625" style="34" customWidth="1"/>
    <col min="5641" max="5641" width="24.1640625" style="34" customWidth="1"/>
    <col min="5642" max="5642" width="4.5" style="34" customWidth="1"/>
    <col min="5643" max="5643" width="25.6640625" style="34" customWidth="1"/>
    <col min="5644" max="5646" width="4.1640625" style="34" customWidth="1"/>
    <col min="5647" max="5647" width="3.6640625" style="34" customWidth="1"/>
    <col min="5648" max="5648" width="4.1640625" style="34" customWidth="1"/>
    <col min="5649" max="5649" width="5.1640625" style="34" customWidth="1"/>
    <col min="5650" max="5650" width="18.83203125" style="34" customWidth="1"/>
    <col min="5651" max="5652" width="4.1640625" style="34" customWidth="1"/>
    <col min="5653" max="5653" width="4" style="34" customWidth="1"/>
    <col min="5654" max="5656" width="5.1640625" style="34" customWidth="1"/>
    <col min="5657" max="5657" width="19" style="34" customWidth="1"/>
    <col min="5658" max="5658" width="4.1640625" style="34" customWidth="1"/>
    <col min="5659" max="5659" width="3.6640625" style="34" customWidth="1"/>
    <col min="5660" max="5660" width="4.1640625" style="34" customWidth="1"/>
    <col min="5661" max="5663" width="5.1640625" style="34" customWidth="1"/>
    <col min="5664" max="5664" width="19" style="34" customWidth="1"/>
    <col min="5665" max="5665" width="4.1640625" style="34" customWidth="1"/>
    <col min="5666" max="5666" width="3.6640625" style="34" customWidth="1"/>
    <col min="5667" max="5667" width="4.1640625" style="34" customWidth="1"/>
    <col min="5668" max="5670" width="5.1640625" style="34" customWidth="1"/>
    <col min="5671" max="5671" width="18.83203125" style="34" customWidth="1"/>
    <col min="5672" max="5894" width="8.1640625" style="34"/>
    <col min="5895" max="5895" width="3" style="34" customWidth="1"/>
    <col min="5896" max="5896" width="17.6640625" style="34" customWidth="1"/>
    <col min="5897" max="5897" width="24.1640625" style="34" customWidth="1"/>
    <col min="5898" max="5898" width="4.5" style="34" customWidth="1"/>
    <col min="5899" max="5899" width="25.6640625" style="34" customWidth="1"/>
    <col min="5900" max="5902" width="4.1640625" style="34" customWidth="1"/>
    <col min="5903" max="5903" width="3.6640625" style="34" customWidth="1"/>
    <col min="5904" max="5904" width="4.1640625" style="34" customWidth="1"/>
    <col min="5905" max="5905" width="5.1640625" style="34" customWidth="1"/>
    <col min="5906" max="5906" width="18.83203125" style="34" customWidth="1"/>
    <col min="5907" max="5908" width="4.1640625" style="34" customWidth="1"/>
    <col min="5909" max="5909" width="4" style="34" customWidth="1"/>
    <col min="5910" max="5912" width="5.1640625" style="34" customWidth="1"/>
    <col min="5913" max="5913" width="19" style="34" customWidth="1"/>
    <col min="5914" max="5914" width="4.1640625" style="34" customWidth="1"/>
    <col min="5915" max="5915" width="3.6640625" style="34" customWidth="1"/>
    <col min="5916" max="5916" width="4.1640625" style="34" customWidth="1"/>
    <col min="5917" max="5919" width="5.1640625" style="34" customWidth="1"/>
    <col min="5920" max="5920" width="19" style="34" customWidth="1"/>
    <col min="5921" max="5921" width="4.1640625" style="34" customWidth="1"/>
    <col min="5922" max="5922" width="3.6640625" style="34" customWidth="1"/>
    <col min="5923" max="5923" width="4.1640625" style="34" customWidth="1"/>
    <col min="5924" max="5926" width="5.1640625" style="34" customWidth="1"/>
    <col min="5927" max="5927" width="18.83203125" style="34" customWidth="1"/>
    <col min="5928" max="6150" width="8.1640625" style="34"/>
    <col min="6151" max="6151" width="3" style="34" customWidth="1"/>
    <col min="6152" max="6152" width="17.6640625" style="34" customWidth="1"/>
    <col min="6153" max="6153" width="24.1640625" style="34" customWidth="1"/>
    <col min="6154" max="6154" width="4.5" style="34" customWidth="1"/>
    <col min="6155" max="6155" width="25.6640625" style="34" customWidth="1"/>
    <col min="6156" max="6158" width="4.1640625" style="34" customWidth="1"/>
    <col min="6159" max="6159" width="3.6640625" style="34" customWidth="1"/>
    <col min="6160" max="6160" width="4.1640625" style="34" customWidth="1"/>
    <col min="6161" max="6161" width="5.1640625" style="34" customWidth="1"/>
    <col min="6162" max="6162" width="18.83203125" style="34" customWidth="1"/>
    <col min="6163" max="6164" width="4.1640625" style="34" customWidth="1"/>
    <col min="6165" max="6165" width="4" style="34" customWidth="1"/>
    <col min="6166" max="6168" width="5.1640625" style="34" customWidth="1"/>
    <col min="6169" max="6169" width="19" style="34" customWidth="1"/>
    <col min="6170" max="6170" width="4.1640625" style="34" customWidth="1"/>
    <col min="6171" max="6171" width="3.6640625" style="34" customWidth="1"/>
    <col min="6172" max="6172" width="4.1640625" style="34" customWidth="1"/>
    <col min="6173" max="6175" width="5.1640625" style="34" customWidth="1"/>
    <col min="6176" max="6176" width="19" style="34" customWidth="1"/>
    <col min="6177" max="6177" width="4.1640625" style="34" customWidth="1"/>
    <col min="6178" max="6178" width="3.6640625" style="34" customWidth="1"/>
    <col min="6179" max="6179" width="4.1640625" style="34" customWidth="1"/>
    <col min="6180" max="6182" width="5.1640625" style="34" customWidth="1"/>
    <col min="6183" max="6183" width="18.83203125" style="34" customWidth="1"/>
    <col min="6184" max="6406" width="8.1640625" style="34"/>
    <col min="6407" max="6407" width="3" style="34" customWidth="1"/>
    <col min="6408" max="6408" width="17.6640625" style="34" customWidth="1"/>
    <col min="6409" max="6409" width="24.1640625" style="34" customWidth="1"/>
    <col min="6410" max="6410" width="4.5" style="34" customWidth="1"/>
    <col min="6411" max="6411" width="25.6640625" style="34" customWidth="1"/>
    <col min="6412" max="6414" width="4.1640625" style="34" customWidth="1"/>
    <col min="6415" max="6415" width="3.6640625" style="34" customWidth="1"/>
    <col min="6416" max="6416" width="4.1640625" style="34" customWidth="1"/>
    <col min="6417" max="6417" width="5.1640625" style="34" customWidth="1"/>
    <col min="6418" max="6418" width="18.83203125" style="34" customWidth="1"/>
    <col min="6419" max="6420" width="4.1640625" style="34" customWidth="1"/>
    <col min="6421" max="6421" width="4" style="34" customWidth="1"/>
    <col min="6422" max="6424" width="5.1640625" style="34" customWidth="1"/>
    <col min="6425" max="6425" width="19" style="34" customWidth="1"/>
    <col min="6426" max="6426" width="4.1640625" style="34" customWidth="1"/>
    <col min="6427" max="6427" width="3.6640625" style="34" customWidth="1"/>
    <col min="6428" max="6428" width="4.1640625" style="34" customWidth="1"/>
    <col min="6429" max="6431" width="5.1640625" style="34" customWidth="1"/>
    <col min="6432" max="6432" width="19" style="34" customWidth="1"/>
    <col min="6433" max="6433" width="4.1640625" style="34" customWidth="1"/>
    <col min="6434" max="6434" width="3.6640625" style="34" customWidth="1"/>
    <col min="6435" max="6435" width="4.1640625" style="34" customWidth="1"/>
    <col min="6436" max="6438" width="5.1640625" style="34" customWidth="1"/>
    <col min="6439" max="6439" width="18.83203125" style="34" customWidth="1"/>
    <col min="6440" max="6662" width="8.1640625" style="34"/>
    <col min="6663" max="6663" width="3" style="34" customWidth="1"/>
    <col min="6664" max="6664" width="17.6640625" style="34" customWidth="1"/>
    <col min="6665" max="6665" width="24.1640625" style="34" customWidth="1"/>
    <col min="6666" max="6666" width="4.5" style="34" customWidth="1"/>
    <col min="6667" max="6667" width="25.6640625" style="34" customWidth="1"/>
    <col min="6668" max="6670" width="4.1640625" style="34" customWidth="1"/>
    <col min="6671" max="6671" width="3.6640625" style="34" customWidth="1"/>
    <col min="6672" max="6672" width="4.1640625" style="34" customWidth="1"/>
    <col min="6673" max="6673" width="5.1640625" style="34" customWidth="1"/>
    <col min="6674" max="6674" width="18.83203125" style="34" customWidth="1"/>
    <col min="6675" max="6676" width="4.1640625" style="34" customWidth="1"/>
    <col min="6677" max="6677" width="4" style="34" customWidth="1"/>
    <col min="6678" max="6680" width="5.1640625" style="34" customWidth="1"/>
    <col min="6681" max="6681" width="19" style="34" customWidth="1"/>
    <col min="6682" max="6682" width="4.1640625" style="34" customWidth="1"/>
    <col min="6683" max="6683" width="3.6640625" style="34" customWidth="1"/>
    <col min="6684" max="6684" width="4.1640625" style="34" customWidth="1"/>
    <col min="6685" max="6687" width="5.1640625" style="34" customWidth="1"/>
    <col min="6688" max="6688" width="19" style="34" customWidth="1"/>
    <col min="6689" max="6689" width="4.1640625" style="34" customWidth="1"/>
    <col min="6690" max="6690" width="3.6640625" style="34" customWidth="1"/>
    <col min="6691" max="6691" width="4.1640625" style="34" customWidth="1"/>
    <col min="6692" max="6694" width="5.1640625" style="34" customWidth="1"/>
    <col min="6695" max="6695" width="18.83203125" style="34" customWidth="1"/>
    <col min="6696" max="6918" width="8.1640625" style="34"/>
    <col min="6919" max="6919" width="3" style="34" customWidth="1"/>
    <col min="6920" max="6920" width="17.6640625" style="34" customWidth="1"/>
    <col min="6921" max="6921" width="24.1640625" style="34" customWidth="1"/>
    <col min="6922" max="6922" width="4.5" style="34" customWidth="1"/>
    <col min="6923" max="6923" width="25.6640625" style="34" customWidth="1"/>
    <col min="6924" max="6926" width="4.1640625" style="34" customWidth="1"/>
    <col min="6927" max="6927" width="3.6640625" style="34" customWidth="1"/>
    <col min="6928" max="6928" width="4.1640625" style="34" customWidth="1"/>
    <col min="6929" max="6929" width="5.1640625" style="34" customWidth="1"/>
    <col min="6930" max="6930" width="18.83203125" style="34" customWidth="1"/>
    <col min="6931" max="6932" width="4.1640625" style="34" customWidth="1"/>
    <col min="6933" max="6933" width="4" style="34" customWidth="1"/>
    <col min="6934" max="6936" width="5.1640625" style="34" customWidth="1"/>
    <col min="6937" max="6937" width="19" style="34" customWidth="1"/>
    <col min="6938" max="6938" width="4.1640625" style="34" customWidth="1"/>
    <col min="6939" max="6939" width="3.6640625" style="34" customWidth="1"/>
    <col min="6940" max="6940" width="4.1640625" style="34" customWidth="1"/>
    <col min="6941" max="6943" width="5.1640625" style="34" customWidth="1"/>
    <col min="6944" max="6944" width="19" style="34" customWidth="1"/>
    <col min="6945" max="6945" width="4.1640625" style="34" customWidth="1"/>
    <col min="6946" max="6946" width="3.6640625" style="34" customWidth="1"/>
    <col min="6947" max="6947" width="4.1640625" style="34" customWidth="1"/>
    <col min="6948" max="6950" width="5.1640625" style="34" customWidth="1"/>
    <col min="6951" max="6951" width="18.83203125" style="34" customWidth="1"/>
    <col min="6952" max="7174" width="8.1640625" style="34"/>
    <col min="7175" max="7175" width="3" style="34" customWidth="1"/>
    <col min="7176" max="7176" width="17.6640625" style="34" customWidth="1"/>
    <col min="7177" max="7177" width="24.1640625" style="34" customWidth="1"/>
    <col min="7178" max="7178" width="4.5" style="34" customWidth="1"/>
    <col min="7179" max="7179" width="25.6640625" style="34" customWidth="1"/>
    <col min="7180" max="7182" width="4.1640625" style="34" customWidth="1"/>
    <col min="7183" max="7183" width="3.6640625" style="34" customWidth="1"/>
    <col min="7184" max="7184" width="4.1640625" style="34" customWidth="1"/>
    <col min="7185" max="7185" width="5.1640625" style="34" customWidth="1"/>
    <col min="7186" max="7186" width="18.83203125" style="34" customWidth="1"/>
    <col min="7187" max="7188" width="4.1640625" style="34" customWidth="1"/>
    <col min="7189" max="7189" width="4" style="34" customWidth="1"/>
    <col min="7190" max="7192" width="5.1640625" style="34" customWidth="1"/>
    <col min="7193" max="7193" width="19" style="34" customWidth="1"/>
    <col min="7194" max="7194" width="4.1640625" style="34" customWidth="1"/>
    <col min="7195" max="7195" width="3.6640625" style="34" customWidth="1"/>
    <col min="7196" max="7196" width="4.1640625" style="34" customWidth="1"/>
    <col min="7197" max="7199" width="5.1640625" style="34" customWidth="1"/>
    <col min="7200" max="7200" width="19" style="34" customWidth="1"/>
    <col min="7201" max="7201" width="4.1640625" style="34" customWidth="1"/>
    <col min="7202" max="7202" width="3.6640625" style="34" customWidth="1"/>
    <col min="7203" max="7203" width="4.1640625" style="34" customWidth="1"/>
    <col min="7204" max="7206" width="5.1640625" style="34" customWidth="1"/>
    <col min="7207" max="7207" width="18.83203125" style="34" customWidth="1"/>
    <col min="7208" max="7430" width="8.1640625" style="34"/>
    <col min="7431" max="7431" width="3" style="34" customWidth="1"/>
    <col min="7432" max="7432" width="17.6640625" style="34" customWidth="1"/>
    <col min="7433" max="7433" width="24.1640625" style="34" customWidth="1"/>
    <col min="7434" max="7434" width="4.5" style="34" customWidth="1"/>
    <col min="7435" max="7435" width="25.6640625" style="34" customWidth="1"/>
    <col min="7436" max="7438" width="4.1640625" style="34" customWidth="1"/>
    <col min="7439" max="7439" width="3.6640625" style="34" customWidth="1"/>
    <col min="7440" max="7440" width="4.1640625" style="34" customWidth="1"/>
    <col min="7441" max="7441" width="5.1640625" style="34" customWidth="1"/>
    <col min="7442" max="7442" width="18.83203125" style="34" customWidth="1"/>
    <col min="7443" max="7444" width="4.1640625" style="34" customWidth="1"/>
    <col min="7445" max="7445" width="4" style="34" customWidth="1"/>
    <col min="7446" max="7448" width="5.1640625" style="34" customWidth="1"/>
    <col min="7449" max="7449" width="19" style="34" customWidth="1"/>
    <col min="7450" max="7450" width="4.1640625" style="34" customWidth="1"/>
    <col min="7451" max="7451" width="3.6640625" style="34" customWidth="1"/>
    <col min="7452" max="7452" width="4.1640625" style="34" customWidth="1"/>
    <col min="7453" max="7455" width="5.1640625" style="34" customWidth="1"/>
    <col min="7456" max="7456" width="19" style="34" customWidth="1"/>
    <col min="7457" max="7457" width="4.1640625" style="34" customWidth="1"/>
    <col min="7458" max="7458" width="3.6640625" style="34" customWidth="1"/>
    <col min="7459" max="7459" width="4.1640625" style="34" customWidth="1"/>
    <col min="7460" max="7462" width="5.1640625" style="34" customWidth="1"/>
    <col min="7463" max="7463" width="18.83203125" style="34" customWidth="1"/>
    <col min="7464" max="7686" width="8.1640625" style="34"/>
    <col min="7687" max="7687" width="3" style="34" customWidth="1"/>
    <col min="7688" max="7688" width="17.6640625" style="34" customWidth="1"/>
    <col min="7689" max="7689" width="24.1640625" style="34" customWidth="1"/>
    <col min="7690" max="7690" width="4.5" style="34" customWidth="1"/>
    <col min="7691" max="7691" width="25.6640625" style="34" customWidth="1"/>
    <col min="7692" max="7694" width="4.1640625" style="34" customWidth="1"/>
    <col min="7695" max="7695" width="3.6640625" style="34" customWidth="1"/>
    <col min="7696" max="7696" width="4.1640625" style="34" customWidth="1"/>
    <col min="7697" max="7697" width="5.1640625" style="34" customWidth="1"/>
    <col min="7698" max="7698" width="18.83203125" style="34" customWidth="1"/>
    <col min="7699" max="7700" width="4.1640625" style="34" customWidth="1"/>
    <col min="7701" max="7701" width="4" style="34" customWidth="1"/>
    <col min="7702" max="7704" width="5.1640625" style="34" customWidth="1"/>
    <col min="7705" max="7705" width="19" style="34" customWidth="1"/>
    <col min="7706" max="7706" width="4.1640625" style="34" customWidth="1"/>
    <col min="7707" max="7707" width="3.6640625" style="34" customWidth="1"/>
    <col min="7708" max="7708" width="4.1640625" style="34" customWidth="1"/>
    <col min="7709" max="7711" width="5.1640625" style="34" customWidth="1"/>
    <col min="7712" max="7712" width="19" style="34" customWidth="1"/>
    <col min="7713" max="7713" width="4.1640625" style="34" customWidth="1"/>
    <col min="7714" max="7714" width="3.6640625" style="34" customWidth="1"/>
    <col min="7715" max="7715" width="4.1640625" style="34" customWidth="1"/>
    <col min="7716" max="7718" width="5.1640625" style="34" customWidth="1"/>
    <col min="7719" max="7719" width="18.83203125" style="34" customWidth="1"/>
    <col min="7720" max="7942" width="8.1640625" style="34"/>
    <col min="7943" max="7943" width="3" style="34" customWidth="1"/>
    <col min="7944" max="7944" width="17.6640625" style="34" customWidth="1"/>
    <col min="7945" max="7945" width="24.1640625" style="34" customWidth="1"/>
    <col min="7946" max="7946" width="4.5" style="34" customWidth="1"/>
    <col min="7947" max="7947" width="25.6640625" style="34" customWidth="1"/>
    <col min="7948" max="7950" width="4.1640625" style="34" customWidth="1"/>
    <col min="7951" max="7951" width="3.6640625" style="34" customWidth="1"/>
    <col min="7952" max="7952" width="4.1640625" style="34" customWidth="1"/>
    <col min="7953" max="7953" width="5.1640625" style="34" customWidth="1"/>
    <col min="7954" max="7954" width="18.83203125" style="34" customWidth="1"/>
    <col min="7955" max="7956" width="4.1640625" style="34" customWidth="1"/>
    <col min="7957" max="7957" width="4" style="34" customWidth="1"/>
    <col min="7958" max="7960" width="5.1640625" style="34" customWidth="1"/>
    <col min="7961" max="7961" width="19" style="34" customWidth="1"/>
    <col min="7962" max="7962" width="4.1640625" style="34" customWidth="1"/>
    <col min="7963" max="7963" width="3.6640625" style="34" customWidth="1"/>
    <col min="7964" max="7964" width="4.1640625" style="34" customWidth="1"/>
    <col min="7965" max="7967" width="5.1640625" style="34" customWidth="1"/>
    <col min="7968" max="7968" width="19" style="34" customWidth="1"/>
    <col min="7969" max="7969" width="4.1640625" style="34" customWidth="1"/>
    <col min="7970" max="7970" width="3.6640625" style="34" customWidth="1"/>
    <col min="7971" max="7971" width="4.1640625" style="34" customWidth="1"/>
    <col min="7972" max="7974" width="5.1640625" style="34" customWidth="1"/>
    <col min="7975" max="7975" width="18.83203125" style="34" customWidth="1"/>
    <col min="7976" max="8198" width="8.1640625" style="34"/>
    <col min="8199" max="8199" width="3" style="34" customWidth="1"/>
    <col min="8200" max="8200" width="17.6640625" style="34" customWidth="1"/>
    <col min="8201" max="8201" width="24.1640625" style="34" customWidth="1"/>
    <col min="8202" max="8202" width="4.5" style="34" customWidth="1"/>
    <col min="8203" max="8203" width="25.6640625" style="34" customWidth="1"/>
    <col min="8204" max="8206" width="4.1640625" style="34" customWidth="1"/>
    <col min="8207" max="8207" width="3.6640625" style="34" customWidth="1"/>
    <col min="8208" max="8208" width="4.1640625" style="34" customWidth="1"/>
    <col min="8209" max="8209" width="5.1640625" style="34" customWidth="1"/>
    <col min="8210" max="8210" width="18.83203125" style="34" customWidth="1"/>
    <col min="8211" max="8212" width="4.1640625" style="34" customWidth="1"/>
    <col min="8213" max="8213" width="4" style="34" customWidth="1"/>
    <col min="8214" max="8216" width="5.1640625" style="34" customWidth="1"/>
    <col min="8217" max="8217" width="19" style="34" customWidth="1"/>
    <col min="8218" max="8218" width="4.1640625" style="34" customWidth="1"/>
    <col min="8219" max="8219" width="3.6640625" style="34" customWidth="1"/>
    <col min="8220" max="8220" width="4.1640625" style="34" customWidth="1"/>
    <col min="8221" max="8223" width="5.1640625" style="34" customWidth="1"/>
    <col min="8224" max="8224" width="19" style="34" customWidth="1"/>
    <col min="8225" max="8225" width="4.1640625" style="34" customWidth="1"/>
    <col min="8226" max="8226" width="3.6640625" style="34" customWidth="1"/>
    <col min="8227" max="8227" width="4.1640625" style="34" customWidth="1"/>
    <col min="8228" max="8230" width="5.1640625" style="34" customWidth="1"/>
    <col min="8231" max="8231" width="18.83203125" style="34" customWidth="1"/>
    <col min="8232" max="8454" width="8.1640625" style="34"/>
    <col min="8455" max="8455" width="3" style="34" customWidth="1"/>
    <col min="8456" max="8456" width="17.6640625" style="34" customWidth="1"/>
    <col min="8457" max="8457" width="24.1640625" style="34" customWidth="1"/>
    <col min="8458" max="8458" width="4.5" style="34" customWidth="1"/>
    <col min="8459" max="8459" width="25.6640625" style="34" customWidth="1"/>
    <col min="8460" max="8462" width="4.1640625" style="34" customWidth="1"/>
    <col min="8463" max="8463" width="3.6640625" style="34" customWidth="1"/>
    <col min="8464" max="8464" width="4.1640625" style="34" customWidth="1"/>
    <col min="8465" max="8465" width="5.1640625" style="34" customWidth="1"/>
    <col min="8466" max="8466" width="18.83203125" style="34" customWidth="1"/>
    <col min="8467" max="8468" width="4.1640625" style="34" customWidth="1"/>
    <col min="8469" max="8469" width="4" style="34" customWidth="1"/>
    <col min="8470" max="8472" width="5.1640625" style="34" customWidth="1"/>
    <col min="8473" max="8473" width="19" style="34" customWidth="1"/>
    <col min="8474" max="8474" width="4.1640625" style="34" customWidth="1"/>
    <col min="8475" max="8475" width="3.6640625" style="34" customWidth="1"/>
    <col min="8476" max="8476" width="4.1640625" style="34" customWidth="1"/>
    <col min="8477" max="8479" width="5.1640625" style="34" customWidth="1"/>
    <col min="8480" max="8480" width="19" style="34" customWidth="1"/>
    <col min="8481" max="8481" width="4.1640625" style="34" customWidth="1"/>
    <col min="8482" max="8482" width="3.6640625" style="34" customWidth="1"/>
    <col min="8483" max="8483" width="4.1640625" style="34" customWidth="1"/>
    <col min="8484" max="8486" width="5.1640625" style="34" customWidth="1"/>
    <col min="8487" max="8487" width="18.83203125" style="34" customWidth="1"/>
    <col min="8488" max="8710" width="8.1640625" style="34"/>
    <col min="8711" max="8711" width="3" style="34" customWidth="1"/>
    <col min="8712" max="8712" width="17.6640625" style="34" customWidth="1"/>
    <col min="8713" max="8713" width="24.1640625" style="34" customWidth="1"/>
    <col min="8714" max="8714" width="4.5" style="34" customWidth="1"/>
    <col min="8715" max="8715" width="25.6640625" style="34" customWidth="1"/>
    <col min="8716" max="8718" width="4.1640625" style="34" customWidth="1"/>
    <col min="8719" max="8719" width="3.6640625" style="34" customWidth="1"/>
    <col min="8720" max="8720" width="4.1640625" style="34" customWidth="1"/>
    <col min="8721" max="8721" width="5.1640625" style="34" customWidth="1"/>
    <col min="8722" max="8722" width="18.83203125" style="34" customWidth="1"/>
    <col min="8723" max="8724" width="4.1640625" style="34" customWidth="1"/>
    <col min="8725" max="8725" width="4" style="34" customWidth="1"/>
    <col min="8726" max="8728" width="5.1640625" style="34" customWidth="1"/>
    <col min="8729" max="8729" width="19" style="34" customWidth="1"/>
    <col min="8730" max="8730" width="4.1640625" style="34" customWidth="1"/>
    <col min="8731" max="8731" width="3.6640625" style="34" customWidth="1"/>
    <col min="8732" max="8732" width="4.1640625" style="34" customWidth="1"/>
    <col min="8733" max="8735" width="5.1640625" style="34" customWidth="1"/>
    <col min="8736" max="8736" width="19" style="34" customWidth="1"/>
    <col min="8737" max="8737" width="4.1640625" style="34" customWidth="1"/>
    <col min="8738" max="8738" width="3.6640625" style="34" customWidth="1"/>
    <col min="8739" max="8739" width="4.1640625" style="34" customWidth="1"/>
    <col min="8740" max="8742" width="5.1640625" style="34" customWidth="1"/>
    <col min="8743" max="8743" width="18.83203125" style="34" customWidth="1"/>
    <col min="8744" max="8966" width="8.1640625" style="34"/>
    <col min="8967" max="8967" width="3" style="34" customWidth="1"/>
    <col min="8968" max="8968" width="17.6640625" style="34" customWidth="1"/>
    <col min="8969" max="8969" width="24.1640625" style="34" customWidth="1"/>
    <col min="8970" max="8970" width="4.5" style="34" customWidth="1"/>
    <col min="8971" max="8971" width="25.6640625" style="34" customWidth="1"/>
    <col min="8972" max="8974" width="4.1640625" style="34" customWidth="1"/>
    <col min="8975" max="8975" width="3.6640625" style="34" customWidth="1"/>
    <col min="8976" max="8976" width="4.1640625" style="34" customWidth="1"/>
    <col min="8977" max="8977" width="5.1640625" style="34" customWidth="1"/>
    <col min="8978" max="8978" width="18.83203125" style="34" customWidth="1"/>
    <col min="8979" max="8980" width="4.1640625" style="34" customWidth="1"/>
    <col min="8981" max="8981" width="4" style="34" customWidth="1"/>
    <col min="8982" max="8984" width="5.1640625" style="34" customWidth="1"/>
    <col min="8985" max="8985" width="19" style="34" customWidth="1"/>
    <col min="8986" max="8986" width="4.1640625" style="34" customWidth="1"/>
    <col min="8987" max="8987" width="3.6640625" style="34" customWidth="1"/>
    <col min="8988" max="8988" width="4.1640625" style="34" customWidth="1"/>
    <col min="8989" max="8991" width="5.1640625" style="34" customWidth="1"/>
    <col min="8992" max="8992" width="19" style="34" customWidth="1"/>
    <col min="8993" max="8993" width="4.1640625" style="34" customWidth="1"/>
    <col min="8994" max="8994" width="3.6640625" style="34" customWidth="1"/>
    <col min="8995" max="8995" width="4.1640625" style="34" customWidth="1"/>
    <col min="8996" max="8998" width="5.1640625" style="34" customWidth="1"/>
    <col min="8999" max="8999" width="18.83203125" style="34" customWidth="1"/>
    <col min="9000" max="9222" width="8.1640625" style="34"/>
    <col min="9223" max="9223" width="3" style="34" customWidth="1"/>
    <col min="9224" max="9224" width="17.6640625" style="34" customWidth="1"/>
    <col min="9225" max="9225" width="24.1640625" style="34" customWidth="1"/>
    <col min="9226" max="9226" width="4.5" style="34" customWidth="1"/>
    <col min="9227" max="9227" width="25.6640625" style="34" customWidth="1"/>
    <col min="9228" max="9230" width="4.1640625" style="34" customWidth="1"/>
    <col min="9231" max="9231" width="3.6640625" style="34" customWidth="1"/>
    <col min="9232" max="9232" width="4.1640625" style="34" customWidth="1"/>
    <col min="9233" max="9233" width="5.1640625" style="34" customWidth="1"/>
    <col min="9234" max="9234" width="18.83203125" style="34" customWidth="1"/>
    <col min="9235" max="9236" width="4.1640625" style="34" customWidth="1"/>
    <col min="9237" max="9237" width="4" style="34" customWidth="1"/>
    <col min="9238" max="9240" width="5.1640625" style="34" customWidth="1"/>
    <col min="9241" max="9241" width="19" style="34" customWidth="1"/>
    <col min="9242" max="9242" width="4.1640625" style="34" customWidth="1"/>
    <col min="9243" max="9243" width="3.6640625" style="34" customWidth="1"/>
    <col min="9244" max="9244" width="4.1640625" style="34" customWidth="1"/>
    <col min="9245" max="9247" width="5.1640625" style="34" customWidth="1"/>
    <col min="9248" max="9248" width="19" style="34" customWidth="1"/>
    <col min="9249" max="9249" width="4.1640625" style="34" customWidth="1"/>
    <col min="9250" max="9250" width="3.6640625" style="34" customWidth="1"/>
    <col min="9251" max="9251" width="4.1640625" style="34" customWidth="1"/>
    <col min="9252" max="9254" width="5.1640625" style="34" customWidth="1"/>
    <col min="9255" max="9255" width="18.83203125" style="34" customWidth="1"/>
    <col min="9256" max="9478" width="8.1640625" style="34"/>
    <col min="9479" max="9479" width="3" style="34" customWidth="1"/>
    <col min="9480" max="9480" width="17.6640625" style="34" customWidth="1"/>
    <col min="9481" max="9481" width="24.1640625" style="34" customWidth="1"/>
    <col min="9482" max="9482" width="4.5" style="34" customWidth="1"/>
    <col min="9483" max="9483" width="25.6640625" style="34" customWidth="1"/>
    <col min="9484" max="9486" width="4.1640625" style="34" customWidth="1"/>
    <col min="9487" max="9487" width="3.6640625" style="34" customWidth="1"/>
    <col min="9488" max="9488" width="4.1640625" style="34" customWidth="1"/>
    <col min="9489" max="9489" width="5.1640625" style="34" customWidth="1"/>
    <col min="9490" max="9490" width="18.83203125" style="34" customWidth="1"/>
    <col min="9491" max="9492" width="4.1640625" style="34" customWidth="1"/>
    <col min="9493" max="9493" width="4" style="34" customWidth="1"/>
    <col min="9494" max="9496" width="5.1640625" style="34" customWidth="1"/>
    <col min="9497" max="9497" width="19" style="34" customWidth="1"/>
    <col min="9498" max="9498" width="4.1640625" style="34" customWidth="1"/>
    <col min="9499" max="9499" width="3.6640625" style="34" customWidth="1"/>
    <col min="9500" max="9500" width="4.1640625" style="34" customWidth="1"/>
    <col min="9501" max="9503" width="5.1640625" style="34" customWidth="1"/>
    <col min="9504" max="9504" width="19" style="34" customWidth="1"/>
    <col min="9505" max="9505" width="4.1640625" style="34" customWidth="1"/>
    <col min="9506" max="9506" width="3.6640625" style="34" customWidth="1"/>
    <col min="9507" max="9507" width="4.1640625" style="34" customWidth="1"/>
    <col min="9508" max="9510" width="5.1640625" style="34" customWidth="1"/>
    <col min="9511" max="9511" width="18.83203125" style="34" customWidth="1"/>
    <col min="9512" max="9734" width="8.1640625" style="34"/>
    <col min="9735" max="9735" width="3" style="34" customWidth="1"/>
    <col min="9736" max="9736" width="17.6640625" style="34" customWidth="1"/>
    <col min="9737" max="9737" width="24.1640625" style="34" customWidth="1"/>
    <col min="9738" max="9738" width="4.5" style="34" customWidth="1"/>
    <col min="9739" max="9739" width="25.6640625" style="34" customWidth="1"/>
    <col min="9740" max="9742" width="4.1640625" style="34" customWidth="1"/>
    <col min="9743" max="9743" width="3.6640625" style="34" customWidth="1"/>
    <col min="9744" max="9744" width="4.1640625" style="34" customWidth="1"/>
    <col min="9745" max="9745" width="5.1640625" style="34" customWidth="1"/>
    <col min="9746" max="9746" width="18.83203125" style="34" customWidth="1"/>
    <col min="9747" max="9748" width="4.1640625" style="34" customWidth="1"/>
    <col min="9749" max="9749" width="4" style="34" customWidth="1"/>
    <col min="9750" max="9752" width="5.1640625" style="34" customWidth="1"/>
    <col min="9753" max="9753" width="19" style="34" customWidth="1"/>
    <col min="9754" max="9754" width="4.1640625" style="34" customWidth="1"/>
    <col min="9755" max="9755" width="3.6640625" style="34" customWidth="1"/>
    <col min="9756" max="9756" width="4.1640625" style="34" customWidth="1"/>
    <col min="9757" max="9759" width="5.1640625" style="34" customWidth="1"/>
    <col min="9760" max="9760" width="19" style="34" customWidth="1"/>
    <col min="9761" max="9761" width="4.1640625" style="34" customWidth="1"/>
    <col min="9762" max="9762" width="3.6640625" style="34" customWidth="1"/>
    <col min="9763" max="9763" width="4.1640625" style="34" customWidth="1"/>
    <col min="9764" max="9766" width="5.1640625" style="34" customWidth="1"/>
    <col min="9767" max="9767" width="18.83203125" style="34" customWidth="1"/>
    <col min="9768" max="9990" width="8.1640625" style="34"/>
    <col min="9991" max="9991" width="3" style="34" customWidth="1"/>
    <col min="9992" max="9992" width="17.6640625" style="34" customWidth="1"/>
    <col min="9993" max="9993" width="24.1640625" style="34" customWidth="1"/>
    <col min="9994" max="9994" width="4.5" style="34" customWidth="1"/>
    <col min="9995" max="9995" width="25.6640625" style="34" customWidth="1"/>
    <col min="9996" max="9998" width="4.1640625" style="34" customWidth="1"/>
    <col min="9999" max="9999" width="3.6640625" style="34" customWidth="1"/>
    <col min="10000" max="10000" width="4.1640625" style="34" customWidth="1"/>
    <col min="10001" max="10001" width="5.1640625" style="34" customWidth="1"/>
    <col min="10002" max="10002" width="18.83203125" style="34" customWidth="1"/>
    <col min="10003" max="10004" width="4.1640625" style="34" customWidth="1"/>
    <col min="10005" max="10005" width="4" style="34" customWidth="1"/>
    <col min="10006" max="10008" width="5.1640625" style="34" customWidth="1"/>
    <col min="10009" max="10009" width="19" style="34" customWidth="1"/>
    <col min="10010" max="10010" width="4.1640625" style="34" customWidth="1"/>
    <col min="10011" max="10011" width="3.6640625" style="34" customWidth="1"/>
    <col min="10012" max="10012" width="4.1640625" style="34" customWidth="1"/>
    <col min="10013" max="10015" width="5.1640625" style="34" customWidth="1"/>
    <col min="10016" max="10016" width="19" style="34" customWidth="1"/>
    <col min="10017" max="10017" width="4.1640625" style="34" customWidth="1"/>
    <col min="10018" max="10018" width="3.6640625" style="34" customWidth="1"/>
    <col min="10019" max="10019" width="4.1640625" style="34" customWidth="1"/>
    <col min="10020" max="10022" width="5.1640625" style="34" customWidth="1"/>
    <col min="10023" max="10023" width="18.83203125" style="34" customWidth="1"/>
    <col min="10024" max="10246" width="8.1640625" style="34"/>
    <col min="10247" max="10247" width="3" style="34" customWidth="1"/>
    <col min="10248" max="10248" width="17.6640625" style="34" customWidth="1"/>
    <col min="10249" max="10249" width="24.1640625" style="34" customWidth="1"/>
    <col min="10250" max="10250" width="4.5" style="34" customWidth="1"/>
    <col min="10251" max="10251" width="25.6640625" style="34" customWidth="1"/>
    <col min="10252" max="10254" width="4.1640625" style="34" customWidth="1"/>
    <col min="10255" max="10255" width="3.6640625" style="34" customWidth="1"/>
    <col min="10256" max="10256" width="4.1640625" style="34" customWidth="1"/>
    <col min="10257" max="10257" width="5.1640625" style="34" customWidth="1"/>
    <col min="10258" max="10258" width="18.83203125" style="34" customWidth="1"/>
    <col min="10259" max="10260" width="4.1640625" style="34" customWidth="1"/>
    <col min="10261" max="10261" width="4" style="34" customWidth="1"/>
    <col min="10262" max="10264" width="5.1640625" style="34" customWidth="1"/>
    <col min="10265" max="10265" width="19" style="34" customWidth="1"/>
    <col min="10266" max="10266" width="4.1640625" style="34" customWidth="1"/>
    <col min="10267" max="10267" width="3.6640625" style="34" customWidth="1"/>
    <col min="10268" max="10268" width="4.1640625" style="34" customWidth="1"/>
    <col min="10269" max="10271" width="5.1640625" style="34" customWidth="1"/>
    <col min="10272" max="10272" width="19" style="34" customWidth="1"/>
    <col min="10273" max="10273" width="4.1640625" style="34" customWidth="1"/>
    <col min="10274" max="10274" width="3.6640625" style="34" customWidth="1"/>
    <col min="10275" max="10275" width="4.1640625" style="34" customWidth="1"/>
    <col min="10276" max="10278" width="5.1640625" style="34" customWidth="1"/>
    <col min="10279" max="10279" width="18.83203125" style="34" customWidth="1"/>
    <col min="10280" max="10502" width="8.1640625" style="34"/>
    <col min="10503" max="10503" width="3" style="34" customWidth="1"/>
    <col min="10504" max="10504" width="17.6640625" style="34" customWidth="1"/>
    <col min="10505" max="10505" width="24.1640625" style="34" customWidth="1"/>
    <col min="10506" max="10506" width="4.5" style="34" customWidth="1"/>
    <col min="10507" max="10507" width="25.6640625" style="34" customWidth="1"/>
    <col min="10508" max="10510" width="4.1640625" style="34" customWidth="1"/>
    <col min="10511" max="10511" width="3.6640625" style="34" customWidth="1"/>
    <col min="10512" max="10512" width="4.1640625" style="34" customWidth="1"/>
    <col min="10513" max="10513" width="5.1640625" style="34" customWidth="1"/>
    <col min="10514" max="10514" width="18.83203125" style="34" customWidth="1"/>
    <col min="10515" max="10516" width="4.1640625" style="34" customWidth="1"/>
    <col min="10517" max="10517" width="4" style="34" customWidth="1"/>
    <col min="10518" max="10520" width="5.1640625" style="34" customWidth="1"/>
    <col min="10521" max="10521" width="19" style="34" customWidth="1"/>
    <col min="10522" max="10522" width="4.1640625" style="34" customWidth="1"/>
    <col min="10523" max="10523" width="3.6640625" style="34" customWidth="1"/>
    <col min="10524" max="10524" width="4.1640625" style="34" customWidth="1"/>
    <col min="10525" max="10527" width="5.1640625" style="34" customWidth="1"/>
    <col min="10528" max="10528" width="19" style="34" customWidth="1"/>
    <col min="10529" max="10529" width="4.1640625" style="34" customWidth="1"/>
    <col min="10530" max="10530" width="3.6640625" style="34" customWidth="1"/>
    <col min="10531" max="10531" width="4.1640625" style="34" customWidth="1"/>
    <col min="10532" max="10534" width="5.1640625" style="34" customWidth="1"/>
    <col min="10535" max="10535" width="18.83203125" style="34" customWidth="1"/>
    <col min="10536" max="10758" width="8.1640625" style="34"/>
    <col min="10759" max="10759" width="3" style="34" customWidth="1"/>
    <col min="10760" max="10760" width="17.6640625" style="34" customWidth="1"/>
    <col min="10761" max="10761" width="24.1640625" style="34" customWidth="1"/>
    <col min="10762" max="10762" width="4.5" style="34" customWidth="1"/>
    <col min="10763" max="10763" width="25.6640625" style="34" customWidth="1"/>
    <col min="10764" max="10766" width="4.1640625" style="34" customWidth="1"/>
    <col min="10767" max="10767" width="3.6640625" style="34" customWidth="1"/>
    <col min="10768" max="10768" width="4.1640625" style="34" customWidth="1"/>
    <col min="10769" max="10769" width="5.1640625" style="34" customWidth="1"/>
    <col min="10770" max="10770" width="18.83203125" style="34" customWidth="1"/>
    <col min="10771" max="10772" width="4.1640625" style="34" customWidth="1"/>
    <col min="10773" max="10773" width="4" style="34" customWidth="1"/>
    <col min="10774" max="10776" width="5.1640625" style="34" customWidth="1"/>
    <col min="10777" max="10777" width="19" style="34" customWidth="1"/>
    <col min="10778" max="10778" width="4.1640625" style="34" customWidth="1"/>
    <col min="10779" max="10779" width="3.6640625" style="34" customWidth="1"/>
    <col min="10780" max="10780" width="4.1640625" style="34" customWidth="1"/>
    <col min="10781" max="10783" width="5.1640625" style="34" customWidth="1"/>
    <col min="10784" max="10784" width="19" style="34" customWidth="1"/>
    <col min="10785" max="10785" width="4.1640625" style="34" customWidth="1"/>
    <col min="10786" max="10786" width="3.6640625" style="34" customWidth="1"/>
    <col min="10787" max="10787" width="4.1640625" style="34" customWidth="1"/>
    <col min="10788" max="10790" width="5.1640625" style="34" customWidth="1"/>
    <col min="10791" max="10791" width="18.83203125" style="34" customWidth="1"/>
    <col min="10792" max="11014" width="8.1640625" style="34"/>
    <col min="11015" max="11015" width="3" style="34" customWidth="1"/>
    <col min="11016" max="11016" width="17.6640625" style="34" customWidth="1"/>
    <col min="11017" max="11017" width="24.1640625" style="34" customWidth="1"/>
    <col min="11018" max="11018" width="4.5" style="34" customWidth="1"/>
    <col min="11019" max="11019" width="25.6640625" style="34" customWidth="1"/>
    <col min="11020" max="11022" width="4.1640625" style="34" customWidth="1"/>
    <col min="11023" max="11023" width="3.6640625" style="34" customWidth="1"/>
    <col min="11024" max="11024" width="4.1640625" style="34" customWidth="1"/>
    <col min="11025" max="11025" width="5.1640625" style="34" customWidth="1"/>
    <col min="11026" max="11026" width="18.83203125" style="34" customWidth="1"/>
    <col min="11027" max="11028" width="4.1640625" style="34" customWidth="1"/>
    <col min="11029" max="11029" width="4" style="34" customWidth="1"/>
    <col min="11030" max="11032" width="5.1640625" style="34" customWidth="1"/>
    <col min="11033" max="11033" width="19" style="34" customWidth="1"/>
    <col min="11034" max="11034" width="4.1640625" style="34" customWidth="1"/>
    <col min="11035" max="11035" width="3.6640625" style="34" customWidth="1"/>
    <col min="11036" max="11036" width="4.1640625" style="34" customWidth="1"/>
    <col min="11037" max="11039" width="5.1640625" style="34" customWidth="1"/>
    <col min="11040" max="11040" width="19" style="34" customWidth="1"/>
    <col min="11041" max="11041" width="4.1640625" style="34" customWidth="1"/>
    <col min="11042" max="11042" width="3.6640625" style="34" customWidth="1"/>
    <col min="11043" max="11043" width="4.1640625" style="34" customWidth="1"/>
    <col min="11044" max="11046" width="5.1640625" style="34" customWidth="1"/>
    <col min="11047" max="11047" width="18.83203125" style="34" customWidth="1"/>
    <col min="11048" max="11270" width="8.1640625" style="34"/>
    <col min="11271" max="11271" width="3" style="34" customWidth="1"/>
    <col min="11272" max="11272" width="17.6640625" style="34" customWidth="1"/>
    <col min="11273" max="11273" width="24.1640625" style="34" customWidth="1"/>
    <col min="11274" max="11274" width="4.5" style="34" customWidth="1"/>
    <col min="11275" max="11275" width="25.6640625" style="34" customWidth="1"/>
    <col min="11276" max="11278" width="4.1640625" style="34" customWidth="1"/>
    <col min="11279" max="11279" width="3.6640625" style="34" customWidth="1"/>
    <col min="11280" max="11280" width="4.1640625" style="34" customWidth="1"/>
    <col min="11281" max="11281" width="5.1640625" style="34" customWidth="1"/>
    <col min="11282" max="11282" width="18.83203125" style="34" customWidth="1"/>
    <col min="11283" max="11284" width="4.1640625" style="34" customWidth="1"/>
    <col min="11285" max="11285" width="4" style="34" customWidth="1"/>
    <col min="11286" max="11288" width="5.1640625" style="34" customWidth="1"/>
    <col min="11289" max="11289" width="19" style="34" customWidth="1"/>
    <col min="11290" max="11290" width="4.1640625" style="34" customWidth="1"/>
    <col min="11291" max="11291" width="3.6640625" style="34" customWidth="1"/>
    <col min="11292" max="11292" width="4.1640625" style="34" customWidth="1"/>
    <col min="11293" max="11295" width="5.1640625" style="34" customWidth="1"/>
    <col min="11296" max="11296" width="19" style="34" customWidth="1"/>
    <col min="11297" max="11297" width="4.1640625" style="34" customWidth="1"/>
    <col min="11298" max="11298" width="3.6640625" style="34" customWidth="1"/>
    <col min="11299" max="11299" width="4.1640625" style="34" customWidth="1"/>
    <col min="11300" max="11302" width="5.1640625" style="34" customWidth="1"/>
    <col min="11303" max="11303" width="18.83203125" style="34" customWidth="1"/>
    <col min="11304" max="11526" width="8.1640625" style="34"/>
    <col min="11527" max="11527" width="3" style="34" customWidth="1"/>
    <col min="11528" max="11528" width="17.6640625" style="34" customWidth="1"/>
    <col min="11529" max="11529" width="24.1640625" style="34" customWidth="1"/>
    <col min="11530" max="11530" width="4.5" style="34" customWidth="1"/>
    <col min="11531" max="11531" width="25.6640625" style="34" customWidth="1"/>
    <col min="11532" max="11534" width="4.1640625" style="34" customWidth="1"/>
    <col min="11535" max="11535" width="3.6640625" style="34" customWidth="1"/>
    <col min="11536" max="11536" width="4.1640625" style="34" customWidth="1"/>
    <col min="11537" max="11537" width="5.1640625" style="34" customWidth="1"/>
    <col min="11538" max="11538" width="18.83203125" style="34" customWidth="1"/>
    <col min="11539" max="11540" width="4.1640625" style="34" customWidth="1"/>
    <col min="11541" max="11541" width="4" style="34" customWidth="1"/>
    <col min="11542" max="11544" width="5.1640625" style="34" customWidth="1"/>
    <col min="11545" max="11545" width="19" style="34" customWidth="1"/>
    <col min="11546" max="11546" width="4.1640625" style="34" customWidth="1"/>
    <col min="11547" max="11547" width="3.6640625" style="34" customWidth="1"/>
    <col min="11548" max="11548" width="4.1640625" style="34" customWidth="1"/>
    <col min="11549" max="11551" width="5.1640625" style="34" customWidth="1"/>
    <col min="11552" max="11552" width="19" style="34" customWidth="1"/>
    <col min="11553" max="11553" width="4.1640625" style="34" customWidth="1"/>
    <col min="11554" max="11554" width="3.6640625" style="34" customWidth="1"/>
    <col min="11555" max="11555" width="4.1640625" style="34" customWidth="1"/>
    <col min="11556" max="11558" width="5.1640625" style="34" customWidth="1"/>
    <col min="11559" max="11559" width="18.83203125" style="34" customWidth="1"/>
    <col min="11560" max="11782" width="8.1640625" style="34"/>
    <col min="11783" max="11783" width="3" style="34" customWidth="1"/>
    <col min="11784" max="11784" width="17.6640625" style="34" customWidth="1"/>
    <col min="11785" max="11785" width="24.1640625" style="34" customWidth="1"/>
    <col min="11786" max="11786" width="4.5" style="34" customWidth="1"/>
    <col min="11787" max="11787" width="25.6640625" style="34" customWidth="1"/>
    <col min="11788" max="11790" width="4.1640625" style="34" customWidth="1"/>
    <col min="11791" max="11791" width="3.6640625" style="34" customWidth="1"/>
    <col min="11792" max="11792" width="4.1640625" style="34" customWidth="1"/>
    <col min="11793" max="11793" width="5.1640625" style="34" customWidth="1"/>
    <col min="11794" max="11794" width="18.83203125" style="34" customWidth="1"/>
    <col min="11795" max="11796" width="4.1640625" style="34" customWidth="1"/>
    <col min="11797" max="11797" width="4" style="34" customWidth="1"/>
    <col min="11798" max="11800" width="5.1640625" style="34" customWidth="1"/>
    <col min="11801" max="11801" width="19" style="34" customWidth="1"/>
    <col min="11802" max="11802" width="4.1640625" style="34" customWidth="1"/>
    <col min="11803" max="11803" width="3.6640625" style="34" customWidth="1"/>
    <col min="11804" max="11804" width="4.1640625" style="34" customWidth="1"/>
    <col min="11805" max="11807" width="5.1640625" style="34" customWidth="1"/>
    <col min="11808" max="11808" width="19" style="34" customWidth="1"/>
    <col min="11809" max="11809" width="4.1640625" style="34" customWidth="1"/>
    <col min="11810" max="11810" width="3.6640625" style="34" customWidth="1"/>
    <col min="11811" max="11811" width="4.1640625" style="34" customWidth="1"/>
    <col min="11812" max="11814" width="5.1640625" style="34" customWidth="1"/>
    <col min="11815" max="11815" width="18.83203125" style="34" customWidth="1"/>
    <col min="11816" max="12038" width="8.1640625" style="34"/>
    <col min="12039" max="12039" width="3" style="34" customWidth="1"/>
    <col min="12040" max="12040" width="17.6640625" style="34" customWidth="1"/>
    <col min="12041" max="12041" width="24.1640625" style="34" customWidth="1"/>
    <col min="12042" max="12042" width="4.5" style="34" customWidth="1"/>
    <col min="12043" max="12043" width="25.6640625" style="34" customWidth="1"/>
    <col min="12044" max="12046" width="4.1640625" style="34" customWidth="1"/>
    <col min="12047" max="12047" width="3.6640625" style="34" customWidth="1"/>
    <col min="12048" max="12048" width="4.1640625" style="34" customWidth="1"/>
    <col min="12049" max="12049" width="5.1640625" style="34" customWidth="1"/>
    <col min="12050" max="12050" width="18.83203125" style="34" customWidth="1"/>
    <col min="12051" max="12052" width="4.1640625" style="34" customWidth="1"/>
    <col min="12053" max="12053" width="4" style="34" customWidth="1"/>
    <col min="12054" max="12056" width="5.1640625" style="34" customWidth="1"/>
    <col min="12057" max="12057" width="19" style="34" customWidth="1"/>
    <col min="12058" max="12058" width="4.1640625" style="34" customWidth="1"/>
    <col min="12059" max="12059" width="3.6640625" style="34" customWidth="1"/>
    <col min="12060" max="12060" width="4.1640625" style="34" customWidth="1"/>
    <col min="12061" max="12063" width="5.1640625" style="34" customWidth="1"/>
    <col min="12064" max="12064" width="19" style="34" customWidth="1"/>
    <col min="12065" max="12065" width="4.1640625" style="34" customWidth="1"/>
    <col min="12066" max="12066" width="3.6640625" style="34" customWidth="1"/>
    <col min="12067" max="12067" width="4.1640625" style="34" customWidth="1"/>
    <col min="12068" max="12070" width="5.1640625" style="34" customWidth="1"/>
    <col min="12071" max="12071" width="18.83203125" style="34" customWidth="1"/>
    <col min="12072" max="12294" width="8.1640625" style="34"/>
    <col min="12295" max="12295" width="3" style="34" customWidth="1"/>
    <col min="12296" max="12296" width="17.6640625" style="34" customWidth="1"/>
    <col min="12297" max="12297" width="24.1640625" style="34" customWidth="1"/>
    <col min="12298" max="12298" width="4.5" style="34" customWidth="1"/>
    <col min="12299" max="12299" width="25.6640625" style="34" customWidth="1"/>
    <col min="12300" max="12302" width="4.1640625" style="34" customWidth="1"/>
    <col min="12303" max="12303" width="3.6640625" style="34" customWidth="1"/>
    <col min="12304" max="12304" width="4.1640625" style="34" customWidth="1"/>
    <col min="12305" max="12305" width="5.1640625" style="34" customWidth="1"/>
    <col min="12306" max="12306" width="18.83203125" style="34" customWidth="1"/>
    <col min="12307" max="12308" width="4.1640625" style="34" customWidth="1"/>
    <col min="12309" max="12309" width="4" style="34" customWidth="1"/>
    <col min="12310" max="12312" width="5.1640625" style="34" customWidth="1"/>
    <col min="12313" max="12313" width="19" style="34" customWidth="1"/>
    <col min="12314" max="12314" width="4.1640625" style="34" customWidth="1"/>
    <col min="12315" max="12315" width="3.6640625" style="34" customWidth="1"/>
    <col min="12316" max="12316" width="4.1640625" style="34" customWidth="1"/>
    <col min="12317" max="12319" width="5.1640625" style="34" customWidth="1"/>
    <col min="12320" max="12320" width="19" style="34" customWidth="1"/>
    <col min="12321" max="12321" width="4.1640625" style="34" customWidth="1"/>
    <col min="12322" max="12322" width="3.6640625" style="34" customWidth="1"/>
    <col min="12323" max="12323" width="4.1640625" style="34" customWidth="1"/>
    <col min="12324" max="12326" width="5.1640625" style="34" customWidth="1"/>
    <col min="12327" max="12327" width="18.83203125" style="34" customWidth="1"/>
    <col min="12328" max="12550" width="8.1640625" style="34"/>
    <col min="12551" max="12551" width="3" style="34" customWidth="1"/>
    <col min="12552" max="12552" width="17.6640625" style="34" customWidth="1"/>
    <col min="12553" max="12553" width="24.1640625" style="34" customWidth="1"/>
    <col min="12554" max="12554" width="4.5" style="34" customWidth="1"/>
    <col min="12555" max="12555" width="25.6640625" style="34" customWidth="1"/>
    <col min="12556" max="12558" width="4.1640625" style="34" customWidth="1"/>
    <col min="12559" max="12559" width="3.6640625" style="34" customWidth="1"/>
    <col min="12560" max="12560" width="4.1640625" style="34" customWidth="1"/>
    <col min="12561" max="12561" width="5.1640625" style="34" customWidth="1"/>
    <col min="12562" max="12562" width="18.83203125" style="34" customWidth="1"/>
    <col min="12563" max="12564" width="4.1640625" style="34" customWidth="1"/>
    <col min="12565" max="12565" width="4" style="34" customWidth="1"/>
    <col min="12566" max="12568" width="5.1640625" style="34" customWidth="1"/>
    <col min="12569" max="12569" width="19" style="34" customWidth="1"/>
    <col min="12570" max="12570" width="4.1640625" style="34" customWidth="1"/>
    <col min="12571" max="12571" width="3.6640625" style="34" customWidth="1"/>
    <col min="12572" max="12572" width="4.1640625" style="34" customWidth="1"/>
    <col min="12573" max="12575" width="5.1640625" style="34" customWidth="1"/>
    <col min="12576" max="12576" width="19" style="34" customWidth="1"/>
    <col min="12577" max="12577" width="4.1640625" style="34" customWidth="1"/>
    <col min="12578" max="12578" width="3.6640625" style="34" customWidth="1"/>
    <col min="12579" max="12579" width="4.1640625" style="34" customWidth="1"/>
    <col min="12580" max="12582" width="5.1640625" style="34" customWidth="1"/>
    <col min="12583" max="12583" width="18.83203125" style="34" customWidth="1"/>
    <col min="12584" max="12806" width="8.1640625" style="34"/>
    <col min="12807" max="12807" width="3" style="34" customWidth="1"/>
    <col min="12808" max="12808" width="17.6640625" style="34" customWidth="1"/>
    <col min="12809" max="12809" width="24.1640625" style="34" customWidth="1"/>
    <col min="12810" max="12810" width="4.5" style="34" customWidth="1"/>
    <col min="12811" max="12811" width="25.6640625" style="34" customWidth="1"/>
    <col min="12812" max="12814" width="4.1640625" style="34" customWidth="1"/>
    <col min="12815" max="12815" width="3.6640625" style="34" customWidth="1"/>
    <col min="12816" max="12816" width="4.1640625" style="34" customWidth="1"/>
    <col min="12817" max="12817" width="5.1640625" style="34" customWidth="1"/>
    <col min="12818" max="12818" width="18.83203125" style="34" customWidth="1"/>
    <col min="12819" max="12820" width="4.1640625" style="34" customWidth="1"/>
    <col min="12821" max="12821" width="4" style="34" customWidth="1"/>
    <col min="12822" max="12824" width="5.1640625" style="34" customWidth="1"/>
    <col min="12825" max="12825" width="19" style="34" customWidth="1"/>
    <col min="12826" max="12826" width="4.1640625" style="34" customWidth="1"/>
    <col min="12827" max="12827" width="3.6640625" style="34" customWidth="1"/>
    <col min="12828" max="12828" width="4.1640625" style="34" customWidth="1"/>
    <col min="12829" max="12831" width="5.1640625" style="34" customWidth="1"/>
    <col min="12832" max="12832" width="19" style="34" customWidth="1"/>
    <col min="12833" max="12833" width="4.1640625" style="34" customWidth="1"/>
    <col min="12834" max="12834" width="3.6640625" style="34" customWidth="1"/>
    <col min="12835" max="12835" width="4.1640625" style="34" customWidth="1"/>
    <col min="12836" max="12838" width="5.1640625" style="34" customWidth="1"/>
    <col min="12839" max="12839" width="18.83203125" style="34" customWidth="1"/>
    <col min="12840" max="13062" width="8.1640625" style="34"/>
    <col min="13063" max="13063" width="3" style="34" customWidth="1"/>
    <col min="13064" max="13064" width="17.6640625" style="34" customWidth="1"/>
    <col min="13065" max="13065" width="24.1640625" style="34" customWidth="1"/>
    <col min="13066" max="13066" width="4.5" style="34" customWidth="1"/>
    <col min="13067" max="13067" width="25.6640625" style="34" customWidth="1"/>
    <col min="13068" max="13070" width="4.1640625" style="34" customWidth="1"/>
    <col min="13071" max="13071" width="3.6640625" style="34" customWidth="1"/>
    <col min="13072" max="13072" width="4.1640625" style="34" customWidth="1"/>
    <col min="13073" max="13073" width="5.1640625" style="34" customWidth="1"/>
    <col min="13074" max="13074" width="18.83203125" style="34" customWidth="1"/>
    <col min="13075" max="13076" width="4.1640625" style="34" customWidth="1"/>
    <col min="13077" max="13077" width="4" style="34" customWidth="1"/>
    <col min="13078" max="13080" width="5.1640625" style="34" customWidth="1"/>
    <col min="13081" max="13081" width="19" style="34" customWidth="1"/>
    <col min="13082" max="13082" width="4.1640625" style="34" customWidth="1"/>
    <col min="13083" max="13083" width="3.6640625" style="34" customWidth="1"/>
    <col min="13084" max="13084" width="4.1640625" style="34" customWidth="1"/>
    <col min="13085" max="13087" width="5.1640625" style="34" customWidth="1"/>
    <col min="13088" max="13088" width="19" style="34" customWidth="1"/>
    <col min="13089" max="13089" width="4.1640625" style="34" customWidth="1"/>
    <col min="13090" max="13090" width="3.6640625" style="34" customWidth="1"/>
    <col min="13091" max="13091" width="4.1640625" style="34" customWidth="1"/>
    <col min="13092" max="13094" width="5.1640625" style="34" customWidth="1"/>
    <col min="13095" max="13095" width="18.83203125" style="34" customWidth="1"/>
    <col min="13096" max="13318" width="8.1640625" style="34"/>
    <col min="13319" max="13319" width="3" style="34" customWidth="1"/>
    <col min="13320" max="13320" width="17.6640625" style="34" customWidth="1"/>
    <col min="13321" max="13321" width="24.1640625" style="34" customWidth="1"/>
    <col min="13322" max="13322" width="4.5" style="34" customWidth="1"/>
    <col min="13323" max="13323" width="25.6640625" style="34" customWidth="1"/>
    <col min="13324" max="13326" width="4.1640625" style="34" customWidth="1"/>
    <col min="13327" max="13327" width="3.6640625" style="34" customWidth="1"/>
    <col min="13328" max="13328" width="4.1640625" style="34" customWidth="1"/>
    <col min="13329" max="13329" width="5.1640625" style="34" customWidth="1"/>
    <col min="13330" max="13330" width="18.83203125" style="34" customWidth="1"/>
    <col min="13331" max="13332" width="4.1640625" style="34" customWidth="1"/>
    <col min="13333" max="13333" width="4" style="34" customWidth="1"/>
    <col min="13334" max="13336" width="5.1640625" style="34" customWidth="1"/>
    <col min="13337" max="13337" width="19" style="34" customWidth="1"/>
    <col min="13338" max="13338" width="4.1640625" style="34" customWidth="1"/>
    <col min="13339" max="13339" width="3.6640625" style="34" customWidth="1"/>
    <col min="13340" max="13340" width="4.1640625" style="34" customWidth="1"/>
    <col min="13341" max="13343" width="5.1640625" style="34" customWidth="1"/>
    <col min="13344" max="13344" width="19" style="34" customWidth="1"/>
    <col min="13345" max="13345" width="4.1640625" style="34" customWidth="1"/>
    <col min="13346" max="13346" width="3.6640625" style="34" customWidth="1"/>
    <col min="13347" max="13347" width="4.1640625" style="34" customWidth="1"/>
    <col min="13348" max="13350" width="5.1640625" style="34" customWidth="1"/>
    <col min="13351" max="13351" width="18.83203125" style="34" customWidth="1"/>
    <col min="13352" max="13574" width="8.1640625" style="34"/>
    <col min="13575" max="13575" width="3" style="34" customWidth="1"/>
    <col min="13576" max="13576" width="17.6640625" style="34" customWidth="1"/>
    <col min="13577" max="13577" width="24.1640625" style="34" customWidth="1"/>
    <col min="13578" max="13578" width="4.5" style="34" customWidth="1"/>
    <col min="13579" max="13579" width="25.6640625" style="34" customWidth="1"/>
    <col min="13580" max="13582" width="4.1640625" style="34" customWidth="1"/>
    <col min="13583" max="13583" width="3.6640625" style="34" customWidth="1"/>
    <col min="13584" max="13584" width="4.1640625" style="34" customWidth="1"/>
    <col min="13585" max="13585" width="5.1640625" style="34" customWidth="1"/>
    <col min="13586" max="13586" width="18.83203125" style="34" customWidth="1"/>
    <col min="13587" max="13588" width="4.1640625" style="34" customWidth="1"/>
    <col min="13589" max="13589" width="4" style="34" customWidth="1"/>
    <col min="13590" max="13592" width="5.1640625" style="34" customWidth="1"/>
    <col min="13593" max="13593" width="19" style="34" customWidth="1"/>
    <col min="13594" max="13594" width="4.1640625" style="34" customWidth="1"/>
    <col min="13595" max="13595" width="3.6640625" style="34" customWidth="1"/>
    <col min="13596" max="13596" width="4.1640625" style="34" customWidth="1"/>
    <col min="13597" max="13599" width="5.1640625" style="34" customWidth="1"/>
    <col min="13600" max="13600" width="19" style="34" customWidth="1"/>
    <col min="13601" max="13601" width="4.1640625" style="34" customWidth="1"/>
    <col min="13602" max="13602" width="3.6640625" style="34" customWidth="1"/>
    <col min="13603" max="13603" width="4.1640625" style="34" customWidth="1"/>
    <col min="13604" max="13606" width="5.1640625" style="34" customWidth="1"/>
    <col min="13607" max="13607" width="18.83203125" style="34" customWidth="1"/>
    <col min="13608" max="13830" width="8.1640625" style="34"/>
    <col min="13831" max="13831" width="3" style="34" customWidth="1"/>
    <col min="13832" max="13832" width="17.6640625" style="34" customWidth="1"/>
    <col min="13833" max="13833" width="24.1640625" style="34" customWidth="1"/>
    <col min="13834" max="13834" width="4.5" style="34" customWidth="1"/>
    <col min="13835" max="13835" width="25.6640625" style="34" customWidth="1"/>
    <col min="13836" max="13838" width="4.1640625" style="34" customWidth="1"/>
    <col min="13839" max="13839" width="3.6640625" style="34" customWidth="1"/>
    <col min="13840" max="13840" width="4.1640625" style="34" customWidth="1"/>
    <col min="13841" max="13841" width="5.1640625" style="34" customWidth="1"/>
    <col min="13842" max="13842" width="18.83203125" style="34" customWidth="1"/>
    <col min="13843" max="13844" width="4.1640625" style="34" customWidth="1"/>
    <col min="13845" max="13845" width="4" style="34" customWidth="1"/>
    <col min="13846" max="13848" width="5.1640625" style="34" customWidth="1"/>
    <col min="13849" max="13849" width="19" style="34" customWidth="1"/>
    <col min="13850" max="13850" width="4.1640625" style="34" customWidth="1"/>
    <col min="13851" max="13851" width="3.6640625" style="34" customWidth="1"/>
    <col min="13852" max="13852" width="4.1640625" style="34" customWidth="1"/>
    <col min="13853" max="13855" width="5.1640625" style="34" customWidth="1"/>
    <col min="13856" max="13856" width="19" style="34" customWidth="1"/>
    <col min="13857" max="13857" width="4.1640625" style="34" customWidth="1"/>
    <col min="13858" max="13858" width="3.6640625" style="34" customWidth="1"/>
    <col min="13859" max="13859" width="4.1640625" style="34" customWidth="1"/>
    <col min="13860" max="13862" width="5.1640625" style="34" customWidth="1"/>
    <col min="13863" max="13863" width="18.83203125" style="34" customWidth="1"/>
    <col min="13864" max="14086" width="8.1640625" style="34"/>
    <col min="14087" max="14087" width="3" style="34" customWidth="1"/>
    <col min="14088" max="14088" width="17.6640625" style="34" customWidth="1"/>
    <col min="14089" max="14089" width="24.1640625" style="34" customWidth="1"/>
    <col min="14090" max="14090" width="4.5" style="34" customWidth="1"/>
    <col min="14091" max="14091" width="25.6640625" style="34" customWidth="1"/>
    <col min="14092" max="14094" width="4.1640625" style="34" customWidth="1"/>
    <col min="14095" max="14095" width="3.6640625" style="34" customWidth="1"/>
    <col min="14096" max="14096" width="4.1640625" style="34" customWidth="1"/>
    <col min="14097" max="14097" width="5.1640625" style="34" customWidth="1"/>
    <col min="14098" max="14098" width="18.83203125" style="34" customWidth="1"/>
    <col min="14099" max="14100" width="4.1640625" style="34" customWidth="1"/>
    <col min="14101" max="14101" width="4" style="34" customWidth="1"/>
    <col min="14102" max="14104" width="5.1640625" style="34" customWidth="1"/>
    <col min="14105" max="14105" width="19" style="34" customWidth="1"/>
    <col min="14106" max="14106" width="4.1640625" style="34" customWidth="1"/>
    <col min="14107" max="14107" width="3.6640625" style="34" customWidth="1"/>
    <col min="14108" max="14108" width="4.1640625" style="34" customWidth="1"/>
    <col min="14109" max="14111" width="5.1640625" style="34" customWidth="1"/>
    <col min="14112" max="14112" width="19" style="34" customWidth="1"/>
    <col min="14113" max="14113" width="4.1640625" style="34" customWidth="1"/>
    <col min="14114" max="14114" width="3.6640625" style="34" customWidth="1"/>
    <col min="14115" max="14115" width="4.1640625" style="34" customWidth="1"/>
    <col min="14116" max="14118" width="5.1640625" style="34" customWidth="1"/>
    <col min="14119" max="14119" width="18.83203125" style="34" customWidth="1"/>
    <col min="14120" max="14342" width="8.1640625" style="34"/>
    <col min="14343" max="14343" width="3" style="34" customWidth="1"/>
    <col min="14344" max="14344" width="17.6640625" style="34" customWidth="1"/>
    <col min="14345" max="14345" width="24.1640625" style="34" customWidth="1"/>
    <col min="14346" max="14346" width="4.5" style="34" customWidth="1"/>
    <col min="14347" max="14347" width="25.6640625" style="34" customWidth="1"/>
    <col min="14348" max="14350" width="4.1640625" style="34" customWidth="1"/>
    <col min="14351" max="14351" width="3.6640625" style="34" customWidth="1"/>
    <col min="14352" max="14352" width="4.1640625" style="34" customWidth="1"/>
    <col min="14353" max="14353" width="5.1640625" style="34" customWidth="1"/>
    <col min="14354" max="14354" width="18.83203125" style="34" customWidth="1"/>
    <col min="14355" max="14356" width="4.1640625" style="34" customWidth="1"/>
    <col min="14357" max="14357" width="4" style="34" customWidth="1"/>
    <col min="14358" max="14360" width="5.1640625" style="34" customWidth="1"/>
    <col min="14361" max="14361" width="19" style="34" customWidth="1"/>
    <col min="14362" max="14362" width="4.1640625" style="34" customWidth="1"/>
    <col min="14363" max="14363" width="3.6640625" style="34" customWidth="1"/>
    <col min="14364" max="14364" width="4.1640625" style="34" customWidth="1"/>
    <col min="14365" max="14367" width="5.1640625" style="34" customWidth="1"/>
    <col min="14368" max="14368" width="19" style="34" customWidth="1"/>
    <col min="14369" max="14369" width="4.1640625" style="34" customWidth="1"/>
    <col min="14370" max="14370" width="3.6640625" style="34" customWidth="1"/>
    <col min="14371" max="14371" width="4.1640625" style="34" customWidth="1"/>
    <col min="14372" max="14374" width="5.1640625" style="34" customWidth="1"/>
    <col min="14375" max="14375" width="18.83203125" style="34" customWidth="1"/>
    <col min="14376" max="14598" width="8.1640625" style="34"/>
    <col min="14599" max="14599" width="3" style="34" customWidth="1"/>
    <col min="14600" max="14600" width="17.6640625" style="34" customWidth="1"/>
    <col min="14601" max="14601" width="24.1640625" style="34" customWidth="1"/>
    <col min="14602" max="14602" width="4.5" style="34" customWidth="1"/>
    <col min="14603" max="14603" width="25.6640625" style="34" customWidth="1"/>
    <col min="14604" max="14606" width="4.1640625" style="34" customWidth="1"/>
    <col min="14607" max="14607" width="3.6640625" style="34" customWidth="1"/>
    <col min="14608" max="14608" width="4.1640625" style="34" customWidth="1"/>
    <col min="14609" max="14609" width="5.1640625" style="34" customWidth="1"/>
    <col min="14610" max="14610" width="18.83203125" style="34" customWidth="1"/>
    <col min="14611" max="14612" width="4.1640625" style="34" customWidth="1"/>
    <col min="14613" max="14613" width="4" style="34" customWidth="1"/>
    <col min="14614" max="14616" width="5.1640625" style="34" customWidth="1"/>
    <col min="14617" max="14617" width="19" style="34" customWidth="1"/>
    <col min="14618" max="14618" width="4.1640625" style="34" customWidth="1"/>
    <col min="14619" max="14619" width="3.6640625" style="34" customWidth="1"/>
    <col min="14620" max="14620" width="4.1640625" style="34" customWidth="1"/>
    <col min="14621" max="14623" width="5.1640625" style="34" customWidth="1"/>
    <col min="14624" max="14624" width="19" style="34" customWidth="1"/>
    <col min="14625" max="14625" width="4.1640625" style="34" customWidth="1"/>
    <col min="14626" max="14626" width="3.6640625" style="34" customWidth="1"/>
    <col min="14627" max="14627" width="4.1640625" style="34" customWidth="1"/>
    <col min="14628" max="14630" width="5.1640625" style="34" customWidth="1"/>
    <col min="14631" max="14631" width="18.83203125" style="34" customWidth="1"/>
    <col min="14632" max="14854" width="8.1640625" style="34"/>
    <col min="14855" max="14855" width="3" style="34" customWidth="1"/>
    <col min="14856" max="14856" width="17.6640625" style="34" customWidth="1"/>
    <col min="14857" max="14857" width="24.1640625" style="34" customWidth="1"/>
    <col min="14858" max="14858" width="4.5" style="34" customWidth="1"/>
    <col min="14859" max="14859" width="25.6640625" style="34" customWidth="1"/>
    <col min="14860" max="14862" width="4.1640625" style="34" customWidth="1"/>
    <col min="14863" max="14863" width="3.6640625" style="34" customWidth="1"/>
    <col min="14864" max="14864" width="4.1640625" style="34" customWidth="1"/>
    <col min="14865" max="14865" width="5.1640625" style="34" customWidth="1"/>
    <col min="14866" max="14866" width="18.83203125" style="34" customWidth="1"/>
    <col min="14867" max="14868" width="4.1640625" style="34" customWidth="1"/>
    <col min="14869" max="14869" width="4" style="34" customWidth="1"/>
    <col min="14870" max="14872" width="5.1640625" style="34" customWidth="1"/>
    <col min="14873" max="14873" width="19" style="34" customWidth="1"/>
    <col min="14874" max="14874" width="4.1640625" style="34" customWidth="1"/>
    <col min="14875" max="14875" width="3.6640625" style="34" customWidth="1"/>
    <col min="14876" max="14876" width="4.1640625" style="34" customWidth="1"/>
    <col min="14877" max="14879" width="5.1640625" style="34" customWidth="1"/>
    <col min="14880" max="14880" width="19" style="34" customWidth="1"/>
    <col min="14881" max="14881" width="4.1640625" style="34" customWidth="1"/>
    <col min="14882" max="14882" width="3.6640625" style="34" customWidth="1"/>
    <col min="14883" max="14883" width="4.1640625" style="34" customWidth="1"/>
    <col min="14884" max="14886" width="5.1640625" style="34" customWidth="1"/>
    <col min="14887" max="14887" width="18.83203125" style="34" customWidth="1"/>
    <col min="14888" max="15110" width="8.1640625" style="34"/>
    <col min="15111" max="15111" width="3" style="34" customWidth="1"/>
    <col min="15112" max="15112" width="17.6640625" style="34" customWidth="1"/>
    <col min="15113" max="15113" width="24.1640625" style="34" customWidth="1"/>
    <col min="15114" max="15114" width="4.5" style="34" customWidth="1"/>
    <col min="15115" max="15115" width="25.6640625" style="34" customWidth="1"/>
    <col min="15116" max="15118" width="4.1640625" style="34" customWidth="1"/>
    <col min="15119" max="15119" width="3.6640625" style="34" customWidth="1"/>
    <col min="15120" max="15120" width="4.1640625" style="34" customWidth="1"/>
    <col min="15121" max="15121" width="5.1640625" style="34" customWidth="1"/>
    <col min="15122" max="15122" width="18.83203125" style="34" customWidth="1"/>
    <col min="15123" max="15124" width="4.1640625" style="34" customWidth="1"/>
    <col min="15125" max="15125" width="4" style="34" customWidth="1"/>
    <col min="15126" max="15128" width="5.1640625" style="34" customWidth="1"/>
    <col min="15129" max="15129" width="19" style="34" customWidth="1"/>
    <col min="15130" max="15130" width="4.1640625" style="34" customWidth="1"/>
    <col min="15131" max="15131" width="3.6640625" style="34" customWidth="1"/>
    <col min="15132" max="15132" width="4.1640625" style="34" customWidth="1"/>
    <col min="15133" max="15135" width="5.1640625" style="34" customWidth="1"/>
    <col min="15136" max="15136" width="19" style="34" customWidth="1"/>
    <col min="15137" max="15137" width="4.1640625" style="34" customWidth="1"/>
    <col min="15138" max="15138" width="3.6640625" style="34" customWidth="1"/>
    <col min="15139" max="15139" width="4.1640625" style="34" customWidth="1"/>
    <col min="15140" max="15142" width="5.1640625" style="34" customWidth="1"/>
    <col min="15143" max="15143" width="18.83203125" style="34" customWidth="1"/>
    <col min="15144" max="15366" width="8.1640625" style="34"/>
    <col min="15367" max="15367" width="3" style="34" customWidth="1"/>
    <col min="15368" max="15368" width="17.6640625" style="34" customWidth="1"/>
    <col min="15369" max="15369" width="24.1640625" style="34" customWidth="1"/>
    <col min="15370" max="15370" width="4.5" style="34" customWidth="1"/>
    <col min="15371" max="15371" width="25.6640625" style="34" customWidth="1"/>
    <col min="15372" max="15374" width="4.1640625" style="34" customWidth="1"/>
    <col min="15375" max="15375" width="3.6640625" style="34" customWidth="1"/>
    <col min="15376" max="15376" width="4.1640625" style="34" customWidth="1"/>
    <col min="15377" max="15377" width="5.1640625" style="34" customWidth="1"/>
    <col min="15378" max="15378" width="18.83203125" style="34" customWidth="1"/>
    <col min="15379" max="15380" width="4.1640625" style="34" customWidth="1"/>
    <col min="15381" max="15381" width="4" style="34" customWidth="1"/>
    <col min="15382" max="15384" width="5.1640625" style="34" customWidth="1"/>
    <col min="15385" max="15385" width="19" style="34" customWidth="1"/>
    <col min="15386" max="15386" width="4.1640625" style="34" customWidth="1"/>
    <col min="15387" max="15387" width="3.6640625" style="34" customWidth="1"/>
    <col min="15388" max="15388" width="4.1640625" style="34" customWidth="1"/>
    <col min="15389" max="15391" width="5.1640625" style="34" customWidth="1"/>
    <col min="15392" max="15392" width="19" style="34" customWidth="1"/>
    <col min="15393" max="15393" width="4.1640625" style="34" customWidth="1"/>
    <col min="15394" max="15394" width="3.6640625" style="34" customWidth="1"/>
    <col min="15395" max="15395" width="4.1640625" style="34" customWidth="1"/>
    <col min="15396" max="15398" width="5.1640625" style="34" customWidth="1"/>
    <col min="15399" max="15399" width="18.83203125" style="34" customWidth="1"/>
    <col min="15400" max="15622" width="8.1640625" style="34"/>
    <col min="15623" max="15623" width="3" style="34" customWidth="1"/>
    <col min="15624" max="15624" width="17.6640625" style="34" customWidth="1"/>
    <col min="15625" max="15625" width="24.1640625" style="34" customWidth="1"/>
    <col min="15626" max="15626" width="4.5" style="34" customWidth="1"/>
    <col min="15627" max="15627" width="25.6640625" style="34" customWidth="1"/>
    <col min="15628" max="15630" width="4.1640625" style="34" customWidth="1"/>
    <col min="15631" max="15631" width="3.6640625" style="34" customWidth="1"/>
    <col min="15632" max="15632" width="4.1640625" style="34" customWidth="1"/>
    <col min="15633" max="15633" width="5.1640625" style="34" customWidth="1"/>
    <col min="15634" max="15634" width="18.83203125" style="34" customWidth="1"/>
    <col min="15635" max="15636" width="4.1640625" style="34" customWidth="1"/>
    <col min="15637" max="15637" width="4" style="34" customWidth="1"/>
    <col min="15638" max="15640" width="5.1640625" style="34" customWidth="1"/>
    <col min="15641" max="15641" width="19" style="34" customWidth="1"/>
    <col min="15642" max="15642" width="4.1640625" style="34" customWidth="1"/>
    <col min="15643" max="15643" width="3.6640625" style="34" customWidth="1"/>
    <col min="15644" max="15644" width="4.1640625" style="34" customWidth="1"/>
    <col min="15645" max="15647" width="5.1640625" style="34" customWidth="1"/>
    <col min="15648" max="15648" width="19" style="34" customWidth="1"/>
    <col min="15649" max="15649" width="4.1640625" style="34" customWidth="1"/>
    <col min="15650" max="15650" width="3.6640625" style="34" customWidth="1"/>
    <col min="15651" max="15651" width="4.1640625" style="34" customWidth="1"/>
    <col min="15652" max="15654" width="5.1640625" style="34" customWidth="1"/>
    <col min="15655" max="15655" width="18.83203125" style="34" customWidth="1"/>
    <col min="15656" max="15878" width="8.1640625" style="34"/>
    <col min="15879" max="15879" width="3" style="34" customWidth="1"/>
    <col min="15880" max="15880" width="17.6640625" style="34" customWidth="1"/>
    <col min="15881" max="15881" width="24.1640625" style="34" customWidth="1"/>
    <col min="15882" max="15882" width="4.5" style="34" customWidth="1"/>
    <col min="15883" max="15883" width="25.6640625" style="34" customWidth="1"/>
    <col min="15884" max="15886" width="4.1640625" style="34" customWidth="1"/>
    <col min="15887" max="15887" width="3.6640625" style="34" customWidth="1"/>
    <col min="15888" max="15888" width="4.1640625" style="34" customWidth="1"/>
    <col min="15889" max="15889" width="5.1640625" style="34" customWidth="1"/>
    <col min="15890" max="15890" width="18.83203125" style="34" customWidth="1"/>
    <col min="15891" max="15892" width="4.1640625" style="34" customWidth="1"/>
    <col min="15893" max="15893" width="4" style="34" customWidth="1"/>
    <col min="15894" max="15896" width="5.1640625" style="34" customWidth="1"/>
    <col min="15897" max="15897" width="19" style="34" customWidth="1"/>
    <col min="15898" max="15898" width="4.1640625" style="34" customWidth="1"/>
    <col min="15899" max="15899" width="3.6640625" style="34" customWidth="1"/>
    <col min="15900" max="15900" width="4.1640625" style="34" customWidth="1"/>
    <col min="15901" max="15903" width="5.1640625" style="34" customWidth="1"/>
    <col min="15904" max="15904" width="19" style="34" customWidth="1"/>
    <col min="15905" max="15905" width="4.1640625" style="34" customWidth="1"/>
    <col min="15906" max="15906" width="3.6640625" style="34" customWidth="1"/>
    <col min="15907" max="15907" width="4.1640625" style="34" customWidth="1"/>
    <col min="15908" max="15910" width="5.1640625" style="34" customWidth="1"/>
    <col min="15911" max="15911" width="18.83203125" style="34" customWidth="1"/>
    <col min="15912" max="16134" width="8.1640625" style="34"/>
    <col min="16135" max="16135" width="3" style="34" customWidth="1"/>
    <col min="16136" max="16136" width="17.6640625" style="34" customWidth="1"/>
    <col min="16137" max="16137" width="24.1640625" style="34" customWidth="1"/>
    <col min="16138" max="16138" width="4.5" style="34" customWidth="1"/>
    <col min="16139" max="16139" width="25.6640625" style="34" customWidth="1"/>
    <col min="16140" max="16142" width="4.1640625" style="34" customWidth="1"/>
    <col min="16143" max="16143" width="3.6640625" style="34" customWidth="1"/>
    <col min="16144" max="16144" width="4.1640625" style="34" customWidth="1"/>
    <col min="16145" max="16145" width="5.1640625" style="34" customWidth="1"/>
    <col min="16146" max="16146" width="18.83203125" style="34" customWidth="1"/>
    <col min="16147" max="16148" width="4.1640625" style="34" customWidth="1"/>
    <col min="16149" max="16149" width="4" style="34" customWidth="1"/>
    <col min="16150" max="16152" width="5.1640625" style="34" customWidth="1"/>
    <col min="16153" max="16153" width="19" style="34" customWidth="1"/>
    <col min="16154" max="16154" width="4.1640625" style="34" customWidth="1"/>
    <col min="16155" max="16155" width="3.6640625" style="34" customWidth="1"/>
    <col min="16156" max="16156" width="4.1640625" style="34" customWidth="1"/>
    <col min="16157" max="16159" width="5.1640625" style="34" customWidth="1"/>
    <col min="16160" max="16160" width="19" style="34" customWidth="1"/>
    <col min="16161" max="16161" width="4.1640625" style="34" customWidth="1"/>
    <col min="16162" max="16162" width="3.6640625" style="34" customWidth="1"/>
    <col min="16163" max="16163" width="4.1640625" style="34" customWidth="1"/>
    <col min="16164" max="16166" width="5.1640625" style="34" customWidth="1"/>
    <col min="16167" max="16167" width="18.83203125" style="34" customWidth="1"/>
    <col min="16168" max="16384" width="8.1640625" style="34"/>
  </cols>
  <sheetData>
    <row r="1" spans="1:39" ht="33">
      <c r="A1" s="33"/>
      <c r="B1" s="33"/>
      <c r="C1" s="33"/>
      <c r="D1" s="33"/>
      <c r="E1" s="33"/>
      <c r="F1" s="33"/>
      <c r="G1" s="33"/>
      <c r="H1" s="33"/>
      <c r="I1" s="33"/>
      <c r="J1" s="217" t="s">
        <v>30</v>
      </c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3"/>
      <c r="Y1" s="24"/>
    </row>
    <row r="2" spans="1:39" ht="22" customHeight="1">
      <c r="A2" s="33"/>
      <c r="B2" s="33"/>
      <c r="C2" s="33"/>
      <c r="D2" s="33"/>
      <c r="E2" s="33"/>
      <c r="F2" s="33"/>
      <c r="G2" s="33"/>
      <c r="H2" s="33"/>
      <c r="I2" s="33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35"/>
      <c r="AA2" s="35"/>
      <c r="AB2" s="35"/>
      <c r="AC2" s="35"/>
      <c r="AD2" s="35"/>
      <c r="AE2" s="35"/>
      <c r="AF2" s="35"/>
    </row>
    <row r="3" spans="1:39" ht="33" customHeight="1">
      <c r="A3" s="218" t="s">
        <v>31</v>
      </c>
      <c r="B3" s="219"/>
      <c r="C3" s="266" t="str">
        <f>IF(データ管理!B2="","",データ管理!B2)</f>
        <v>〇〇会社株式会社</v>
      </c>
      <c r="D3" s="267"/>
      <c r="E3" s="267"/>
      <c r="F3" s="267"/>
      <c r="G3" s="268"/>
      <c r="H3" s="131"/>
      <c r="I3" s="30"/>
      <c r="J3" s="35"/>
      <c r="K3" s="220" t="s">
        <v>32</v>
      </c>
      <c r="L3" s="221"/>
      <c r="M3" s="224">
        <f>IF(データ管理!J2="","",データ管理!J2)</f>
        <v>45901</v>
      </c>
      <c r="N3" s="225"/>
      <c r="O3" s="225"/>
      <c r="P3" s="225"/>
      <c r="Q3" s="225"/>
      <c r="R3" s="226"/>
      <c r="S3" s="35"/>
      <c r="T3" s="35"/>
      <c r="U3" s="35"/>
      <c r="V3" s="35"/>
      <c r="W3" s="130"/>
      <c r="X3" s="130"/>
      <c r="Y3" s="35"/>
      <c r="Z3" s="35"/>
      <c r="AA3" s="35"/>
      <c r="AB3" s="35"/>
      <c r="AC3" s="35"/>
      <c r="AD3" s="35"/>
      <c r="AE3" s="35"/>
      <c r="AF3" s="35"/>
    </row>
    <row r="4" spans="1:39" ht="33" customHeight="1">
      <c r="A4" s="218" t="s">
        <v>33</v>
      </c>
      <c r="B4" s="219"/>
      <c r="C4" s="266" t="str">
        <f>IF(データ管理!B3="","",データ管理!B3)</f>
        <v>▲▲新築工事</v>
      </c>
      <c r="D4" s="267"/>
      <c r="E4" s="267"/>
      <c r="F4" s="267"/>
      <c r="G4" s="268"/>
      <c r="H4" s="131"/>
      <c r="I4" s="30"/>
      <c r="J4" s="35"/>
      <c r="K4" s="222"/>
      <c r="L4" s="223"/>
      <c r="M4" s="227">
        <f>IF(データ管理!J3="","",データ管理!J3)</f>
        <v>46081</v>
      </c>
      <c r="N4" s="228"/>
      <c r="O4" s="228"/>
      <c r="P4" s="228"/>
      <c r="Q4" s="228"/>
      <c r="R4" s="229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1:39" ht="33" customHeight="1">
      <c r="A5" s="33"/>
      <c r="B5" s="33"/>
      <c r="C5" s="33"/>
      <c r="D5" s="33"/>
      <c r="E5" s="33"/>
      <c r="F5" s="33"/>
      <c r="G5" s="33"/>
      <c r="H5" s="33"/>
      <c r="I5" s="33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39" ht="30" customHeight="1">
      <c r="A6" s="218" t="s">
        <v>34</v>
      </c>
      <c r="B6" s="219"/>
      <c r="C6" s="269" t="str">
        <f>IF(データ管理!B5="","",データ管理!B5)</f>
        <v>□□工業株式会社
（12345678910)</v>
      </c>
      <c r="D6" s="270"/>
      <c r="E6" s="115"/>
      <c r="F6" s="33"/>
      <c r="G6" s="33"/>
      <c r="H6" s="33"/>
      <c r="I6" s="33"/>
      <c r="J6" s="242" t="str">
        <f>IF($O$6="","",IFERROR(IF(VLOOKUP($O$6,データ管理!$A:$K,3,FALSE)="","",VLOOKUP($O$6,データ管理!$A:$K,3,FALSE)),""))</f>
        <v>地業工事</v>
      </c>
      <c r="K6" s="243"/>
      <c r="L6" s="238" t="s">
        <v>35</v>
      </c>
      <c r="M6" s="239"/>
      <c r="N6" s="240"/>
      <c r="O6" s="147" t="s">
        <v>71</v>
      </c>
      <c r="P6" s="130"/>
      <c r="Q6" s="35"/>
      <c r="R6" s="242" t="str">
        <f>IF($W$6="","",IFERROR(IF(VLOOKUP($W$6,データ管理!$A:$K,3,FALSE)="","",VLOOKUP($W$6,データ管理!$A:$K,3,FALSE)),""))</f>
        <v/>
      </c>
      <c r="S6" s="243"/>
      <c r="T6" s="238" t="s">
        <v>35</v>
      </c>
      <c r="U6" s="239"/>
      <c r="V6" s="240"/>
      <c r="W6" s="147" t="s">
        <v>88</v>
      </c>
      <c r="X6" s="35"/>
      <c r="Y6" s="248"/>
      <c r="Z6" s="242" t="str">
        <f>IF($AE$6="","",IFERROR(IF(VLOOKUP($AE$6,データ管理!$A:$K,3,FALSE)="","",VLOOKUP($AE$6,データ管理!$A:$K,3,FALSE)),""))</f>
        <v/>
      </c>
      <c r="AA6" s="243"/>
      <c r="AB6" s="238" t="s">
        <v>35</v>
      </c>
      <c r="AC6" s="239"/>
      <c r="AD6" s="240"/>
      <c r="AE6" s="147"/>
      <c r="AF6" s="35"/>
      <c r="AH6" s="242" t="str">
        <f>IF($AM$6="","",IFERROR(IF(VLOOKUP($AM$6,データ管理!$A:$K,3,FALSE)="","",VLOOKUP($AM$6,データ管理!$A:$K,3,FALSE)),""))</f>
        <v/>
      </c>
      <c r="AI6" s="243"/>
      <c r="AJ6" s="238" t="s">
        <v>35</v>
      </c>
      <c r="AK6" s="239"/>
      <c r="AL6" s="240"/>
      <c r="AM6" s="147"/>
    </row>
    <row r="7" spans="1:39" ht="30" customHeight="1">
      <c r="A7" s="218" t="s">
        <v>36</v>
      </c>
      <c r="B7" s="219"/>
      <c r="C7" s="271" t="str">
        <f>IF(データ管理!B6="","",データ管理!B6)</f>
        <v>山田太郎</v>
      </c>
      <c r="D7" s="272"/>
      <c r="E7" s="116"/>
      <c r="F7" s="33"/>
      <c r="G7" s="33"/>
      <c r="H7" s="33"/>
      <c r="I7" s="33"/>
      <c r="J7" s="244"/>
      <c r="K7" s="245"/>
      <c r="L7" s="238" t="s">
        <v>37</v>
      </c>
      <c r="M7" s="239"/>
      <c r="N7" s="240"/>
      <c r="O7" s="26" t="str">
        <f>IF($O$6="","",IFERROR(IF(VLOOKUP($O$6,データ管理!$A:$K,2,FALSE)="","",VLOOKUP($O$6,データ管理!$A:$K,2,FALSE)),""))</f>
        <v>安田一郎</v>
      </c>
      <c r="P7" s="35"/>
      <c r="Q7" s="35"/>
      <c r="R7" s="244"/>
      <c r="S7" s="245"/>
      <c r="T7" s="238" t="s">
        <v>37</v>
      </c>
      <c r="U7" s="239"/>
      <c r="V7" s="240"/>
      <c r="W7" s="26" t="str">
        <f>IF($W$6="","",IFERROR(IF(VLOOKUP($W$6,データ管理!$A:$K,2,FALSE)="","",VLOOKUP($W$6,データ管理!$A:$K,2,FALSE)),""))</f>
        <v/>
      </c>
      <c r="X7" s="35"/>
      <c r="Y7" s="248"/>
      <c r="Z7" s="244"/>
      <c r="AA7" s="245"/>
      <c r="AB7" s="238" t="s">
        <v>37</v>
      </c>
      <c r="AC7" s="239"/>
      <c r="AD7" s="240"/>
      <c r="AE7" s="26" t="str">
        <f>IF($AE$6="","",IFERROR(IF(VLOOKUP($AE$6,データ管理!$A:$K,2,FALSE)="","",VLOOKUP($AE$6,データ管理!$A:$K,2,FALSE)),""))</f>
        <v/>
      </c>
      <c r="AF7" s="35"/>
      <c r="AH7" s="244"/>
      <c r="AI7" s="245"/>
      <c r="AJ7" s="238" t="s">
        <v>37</v>
      </c>
      <c r="AK7" s="239"/>
      <c r="AL7" s="240"/>
      <c r="AM7" s="26" t="str">
        <f>IF($AM$6="","",IFERROR(IF(VLOOKUP($AM$6,データ管理!$A:$K,2,FALSE)="","",VLOOKUP($AM$6,データ管理!$A:$K,2,FALSE)),""))</f>
        <v/>
      </c>
    </row>
    <row r="8" spans="1:39" ht="30" customHeight="1">
      <c r="A8" s="241" t="s">
        <v>38</v>
      </c>
      <c r="B8" s="219"/>
      <c r="C8" s="271" t="str">
        <f>IF(データ管理!B7="","",データ管理!B7)</f>
        <v>鈴木一郎</v>
      </c>
      <c r="D8" s="272"/>
      <c r="E8" s="116"/>
      <c r="F8" s="33"/>
      <c r="G8" s="33"/>
      <c r="H8" s="33"/>
      <c r="I8" s="33"/>
      <c r="J8" s="244"/>
      <c r="K8" s="245"/>
      <c r="L8" s="230" t="s">
        <v>39</v>
      </c>
      <c r="M8" s="231"/>
      <c r="N8" s="232"/>
      <c r="O8" s="236" t="str">
        <f>IF($O$6="","",IFERROR(IF(VLOOKUP($O$6,データ管理!$A:$K,5,FALSE)="","",VLOOKUP($O$6,データ管理!$A:$K,5,FALSE)),""))</f>
        <v>県知事　特-10　
第158586号</v>
      </c>
      <c r="P8" s="130"/>
      <c r="Q8" s="35"/>
      <c r="R8" s="244"/>
      <c r="S8" s="245"/>
      <c r="T8" s="230" t="s">
        <v>39</v>
      </c>
      <c r="U8" s="231"/>
      <c r="V8" s="232"/>
      <c r="W8" s="236" t="str">
        <f>IF($W$6="","",IFERROR(IF(VLOOKUP($W$6,データ管理!$A:$K,5,FALSE)="","",VLOOKUP($W$6,データ管理!$A:$K,5,FALSE)),""))</f>
        <v/>
      </c>
      <c r="X8" s="35"/>
      <c r="Y8" s="248"/>
      <c r="Z8" s="244"/>
      <c r="AA8" s="245"/>
      <c r="AB8" s="230" t="s">
        <v>39</v>
      </c>
      <c r="AC8" s="231"/>
      <c r="AD8" s="232"/>
      <c r="AE8" s="236" t="str">
        <f>IF($AE$6="","",IFERROR(IF(VLOOKUP($AE$6,データ管理!$A:$K,5,FALSE)="","",VLOOKUP($AE$6,データ管理!$A:$K,5,FALSE)),""))</f>
        <v/>
      </c>
      <c r="AF8" s="35"/>
      <c r="AH8" s="244"/>
      <c r="AI8" s="245"/>
      <c r="AJ8" s="230" t="s">
        <v>39</v>
      </c>
      <c r="AK8" s="231"/>
      <c r="AL8" s="232"/>
      <c r="AM8" s="236" t="str">
        <f>IF($AM$6="","",IFERROR(IF(VLOOKUP($AM$6,データ管理!$A:$K,5,FALSE)="","",VLOOKUP($AM$6,データ管理!$A:$K,5,FALSE)),""))</f>
        <v/>
      </c>
    </row>
    <row r="9" spans="1:39" ht="30" customHeight="1">
      <c r="A9" s="218" t="s">
        <v>40</v>
      </c>
      <c r="B9" s="219"/>
      <c r="C9" s="271" t="str">
        <f>IF(データ管理!B8="","",データ管理!B8)</f>
        <v>山本ゆり子</v>
      </c>
      <c r="D9" s="272"/>
      <c r="E9" s="116"/>
      <c r="F9" s="33"/>
      <c r="G9" s="33"/>
      <c r="H9" s="33"/>
      <c r="I9" s="33"/>
      <c r="J9" s="244"/>
      <c r="K9" s="245"/>
      <c r="L9" s="233"/>
      <c r="M9" s="234"/>
      <c r="N9" s="235"/>
      <c r="O9" s="237"/>
      <c r="P9" s="130"/>
      <c r="Q9" s="35"/>
      <c r="R9" s="244"/>
      <c r="S9" s="245"/>
      <c r="T9" s="233"/>
      <c r="U9" s="234"/>
      <c r="V9" s="235"/>
      <c r="W9" s="237"/>
      <c r="X9" s="35"/>
      <c r="Y9" s="248"/>
      <c r="Z9" s="244"/>
      <c r="AA9" s="245"/>
      <c r="AB9" s="233"/>
      <c r="AC9" s="234"/>
      <c r="AD9" s="235"/>
      <c r="AE9" s="237"/>
      <c r="AF9" s="35"/>
      <c r="AH9" s="244"/>
      <c r="AI9" s="245"/>
      <c r="AJ9" s="233"/>
      <c r="AK9" s="234"/>
      <c r="AL9" s="235"/>
      <c r="AM9" s="237"/>
    </row>
    <row r="10" spans="1:39" ht="30" customHeight="1" thickBot="1">
      <c r="A10" s="249" t="s">
        <v>41</v>
      </c>
      <c r="B10" s="250"/>
      <c r="C10" s="271" t="str">
        <f>IF(データ管理!B9="","",データ管理!B9)</f>
        <v>佐藤二朗</v>
      </c>
      <c r="D10" s="272"/>
      <c r="E10" s="116"/>
      <c r="F10" s="33"/>
      <c r="G10" s="33"/>
      <c r="H10" s="33"/>
      <c r="I10" s="128"/>
      <c r="J10" s="244"/>
      <c r="K10" s="245"/>
      <c r="L10" s="238" t="s">
        <v>42</v>
      </c>
      <c r="M10" s="239"/>
      <c r="N10" s="240"/>
      <c r="O10" s="26" t="str">
        <f>IF($O$6="","",IFERROR(IF(VLOOKUP($O$6,データ管理!$A:$K,7,FALSE)="","",VLOOKUP($O$6,データ管理!$A:$K,7,FALSE)),""))</f>
        <v>安田和重</v>
      </c>
      <c r="P10" s="141"/>
      <c r="Q10" s="142"/>
      <c r="R10" s="244"/>
      <c r="S10" s="245"/>
      <c r="T10" s="238" t="s">
        <v>42</v>
      </c>
      <c r="U10" s="239"/>
      <c r="V10" s="240"/>
      <c r="W10" s="26" t="str">
        <f>IF($W$6="","",IFERROR(IF(VLOOKUP($W$6,データ管理!$A:$K,7,FALSE)="","",VLOOKUP($W$6,データ管理!$A:$K,7,FALSE)),""))</f>
        <v/>
      </c>
      <c r="X10" s="35"/>
      <c r="Y10" s="248"/>
      <c r="Z10" s="244"/>
      <c r="AA10" s="245"/>
      <c r="AB10" s="238" t="s">
        <v>42</v>
      </c>
      <c r="AC10" s="239"/>
      <c r="AD10" s="240"/>
      <c r="AE10" s="26" t="str">
        <f>IF($AE$6="","",IFERROR(IF(VLOOKUP($AE$6,データ管理!$A:$K,7,FALSE)="","",VLOOKUP($AE$6,データ管理!$A:$K,7,FALSE)),""))</f>
        <v/>
      </c>
      <c r="AF10" s="35"/>
      <c r="AH10" s="244"/>
      <c r="AI10" s="245"/>
      <c r="AJ10" s="238" t="s">
        <v>42</v>
      </c>
      <c r="AK10" s="239"/>
      <c r="AL10" s="240"/>
      <c r="AM10" s="26" t="str">
        <f>IF($AM$6="","",IFERROR(IF(VLOOKUP($AM$6,データ管理!$A:$K,7,FALSE)="","",VLOOKUP($AM$6,データ管理!$A:$K,7,FALSE)),""))</f>
        <v/>
      </c>
    </row>
    <row r="11" spans="1:39" ht="30" customHeight="1">
      <c r="A11" s="37"/>
      <c r="B11" s="27" t="s">
        <v>15</v>
      </c>
      <c r="C11" s="271" t="str">
        <f>IF(データ管理!B10="","",データ管理!B10)</f>
        <v>施工管理</v>
      </c>
      <c r="D11" s="272"/>
      <c r="E11" s="116"/>
      <c r="F11" s="33"/>
      <c r="G11" s="33"/>
      <c r="H11" s="125"/>
      <c r="I11" s="129"/>
      <c r="J11" s="244"/>
      <c r="K11" s="245"/>
      <c r="L11" s="230" t="s">
        <v>43</v>
      </c>
      <c r="M11" s="239"/>
      <c r="N11" s="240"/>
      <c r="O11" s="26" t="str">
        <f>IF($O$6="","",IFERROR(IF(VLOOKUP($O$6,データ管理!$A:$K,8,FALSE)="","",VLOOKUP($O$6,データ管理!$A:$K,8,FALSE)),""))</f>
        <v>吉田一誠</v>
      </c>
      <c r="P11" s="143"/>
      <c r="Q11" s="144"/>
      <c r="R11" s="244"/>
      <c r="S11" s="245"/>
      <c r="T11" s="230" t="s">
        <v>43</v>
      </c>
      <c r="U11" s="239"/>
      <c r="V11" s="240"/>
      <c r="W11" s="26" t="str">
        <f>IF($W$6="","",IFERROR(IF(VLOOKUP($W$6,データ管理!$A:$K,8,FALSE)="","",VLOOKUP($W$6,データ管理!$A:$K,8,FALSE)),""))</f>
        <v/>
      </c>
      <c r="X11" s="35"/>
      <c r="Y11" s="28"/>
      <c r="Z11" s="244"/>
      <c r="AA11" s="245"/>
      <c r="AB11" s="230" t="s">
        <v>43</v>
      </c>
      <c r="AC11" s="239"/>
      <c r="AD11" s="240"/>
      <c r="AE11" s="26" t="str">
        <f>IF($AE$6="","",IFERROR(IF(VLOOKUP($AE$6,データ管理!$A:$K,8,FALSE)="","",VLOOKUP($AE$6,データ管理!$A:$K,8,FALSE)),""))</f>
        <v/>
      </c>
      <c r="AF11" s="35"/>
      <c r="AH11" s="244"/>
      <c r="AI11" s="245"/>
      <c r="AJ11" s="230" t="s">
        <v>43</v>
      </c>
      <c r="AK11" s="239"/>
      <c r="AL11" s="240"/>
      <c r="AM11" s="26" t="str">
        <f>IF($AM$6="","",IFERROR(IF(VLOOKUP($AM$6,データ管理!$A:$K,8,FALSE)="","",VLOOKUP($AM$6,データ管理!$A:$K,8,FALSE)),""))</f>
        <v/>
      </c>
    </row>
    <row r="12" spans="1:39" ht="30" customHeight="1" thickBot="1">
      <c r="A12" s="249" t="s">
        <v>41</v>
      </c>
      <c r="B12" s="250"/>
      <c r="C12" s="271" t="str">
        <f>IF(データ管理!B11="","",データ管理!B11)</f>
        <v/>
      </c>
      <c r="D12" s="272"/>
      <c r="E12" s="116"/>
      <c r="F12" s="128"/>
      <c r="G12" s="27" t="s">
        <v>44</v>
      </c>
      <c r="H12" s="133"/>
      <c r="I12" s="134"/>
      <c r="J12" s="244"/>
      <c r="K12" s="245"/>
      <c r="L12" s="29"/>
      <c r="M12" s="251" t="s">
        <v>45</v>
      </c>
      <c r="N12" s="252"/>
      <c r="O12" s="26" t="str">
        <f>IF($O$6="","",IFERROR(IF(VLOOKUP($O$6,データ管理!$A:$K,9,FALSE)="","",VLOOKUP($O$6,データ管理!$A:$K,9,FALSE)),""))</f>
        <v>有</v>
      </c>
      <c r="P12" s="35"/>
      <c r="Q12" s="35"/>
      <c r="R12" s="244"/>
      <c r="S12" s="245"/>
      <c r="T12" s="29"/>
      <c r="U12" s="251" t="s">
        <v>45</v>
      </c>
      <c r="V12" s="252"/>
      <c r="W12" s="26" t="str">
        <f>IF($W$6="","",IFERROR(IF(VLOOKUP($W$6,データ管理!$A:$K,9,FALSE)="","",VLOOKUP($W$6,データ管理!$A:$K,9,FALSE)),""))</f>
        <v/>
      </c>
      <c r="X12" s="35"/>
      <c r="Y12" s="35"/>
      <c r="Z12" s="244"/>
      <c r="AA12" s="245"/>
      <c r="AB12" s="29"/>
      <c r="AC12" s="251" t="s">
        <v>45</v>
      </c>
      <c r="AD12" s="252"/>
      <c r="AE12" s="26" t="str">
        <f>IF($AE$6="","",IFERROR(IF(VLOOKUP($AE$6,データ管理!$A:$K,9,FALSE)="","",VLOOKUP($AE$6,データ管理!$A:$K,9,FALSE)),""))</f>
        <v/>
      </c>
      <c r="AF12" s="35"/>
      <c r="AH12" s="244"/>
      <c r="AI12" s="245"/>
      <c r="AJ12" s="29"/>
      <c r="AK12" s="251" t="s">
        <v>45</v>
      </c>
      <c r="AL12" s="252"/>
      <c r="AM12" s="26" t="str">
        <f>IF($AM$6="","",IFERROR(IF(VLOOKUP($AM$6,データ管理!$A:$K,9,FALSE)="","",VLOOKUP($AM$6,データ管理!$A:$K,9,FALSE)),""))</f>
        <v/>
      </c>
    </row>
    <row r="13" spans="1:39" ht="30" customHeight="1">
      <c r="A13" s="37"/>
      <c r="B13" s="27" t="s">
        <v>15</v>
      </c>
      <c r="C13" s="271" t="str">
        <f>IF(データ管理!B12="","",データ管理!B12)</f>
        <v/>
      </c>
      <c r="D13" s="272"/>
      <c r="E13" s="123"/>
      <c r="F13" s="129"/>
      <c r="G13" s="36" t="str">
        <f>IF(データ管理!J7="","",データ管理!J7)</f>
        <v>三宅四郎</v>
      </c>
      <c r="H13" s="125"/>
      <c r="I13" s="124"/>
      <c r="J13" s="244"/>
      <c r="K13" s="245"/>
      <c r="L13" s="230" t="s">
        <v>46</v>
      </c>
      <c r="M13" s="239"/>
      <c r="N13" s="240"/>
      <c r="O13" s="26" t="str">
        <f>IF($O$6="","",IFERROR(IF(VLOOKUP($O$6,データ管理!$A:$K,10,FALSE)="","",VLOOKUP($O$6,データ管理!$A:$K,10,FALSE)),""))</f>
        <v>吉田一誠</v>
      </c>
      <c r="P13" s="35"/>
      <c r="Q13" s="35"/>
      <c r="R13" s="244"/>
      <c r="S13" s="245"/>
      <c r="T13" s="230" t="s">
        <v>46</v>
      </c>
      <c r="U13" s="239"/>
      <c r="V13" s="240"/>
      <c r="W13" s="26" t="str">
        <f>IF($W$6="","",IFERROR(IF(VLOOKUP($W$6,データ管理!$A:$K,10,FALSE)="","",VLOOKUP($W$6,データ管理!$A:$K,10,FALSE)),""))</f>
        <v/>
      </c>
      <c r="X13" s="35"/>
      <c r="Y13" s="248"/>
      <c r="Z13" s="244"/>
      <c r="AA13" s="245"/>
      <c r="AB13" s="230" t="s">
        <v>46</v>
      </c>
      <c r="AC13" s="239"/>
      <c r="AD13" s="240"/>
      <c r="AE13" s="26" t="str">
        <f>IF($AE$6="","",IFERROR(IF(VLOOKUP($AE$6,データ管理!$A:$K,10,FALSE)="","",VLOOKUP($AE$6,データ管理!$A:$K,10,FALSE)),""))</f>
        <v/>
      </c>
      <c r="AF13" s="35"/>
      <c r="AH13" s="244"/>
      <c r="AI13" s="245"/>
      <c r="AJ13" s="230" t="s">
        <v>46</v>
      </c>
      <c r="AK13" s="239"/>
      <c r="AL13" s="240"/>
      <c r="AM13" s="26" t="str">
        <f>IF($AM$6="","",IFERROR(IF(VLOOKUP($AM$6,データ管理!$A:$K,10,FALSE)="","",VLOOKUP($AM$6,データ管理!$A:$K,10,FALSE)),""))</f>
        <v/>
      </c>
    </row>
    <row r="14" spans="1:39" ht="30" customHeight="1">
      <c r="A14" s="33"/>
      <c r="B14" s="33"/>
      <c r="C14" s="33"/>
      <c r="D14" s="33"/>
      <c r="E14" s="125"/>
      <c r="F14" s="124"/>
      <c r="G14" s="33"/>
      <c r="H14" s="125"/>
      <c r="I14" s="124"/>
      <c r="J14" s="246"/>
      <c r="K14" s="247"/>
      <c r="L14" s="29"/>
      <c r="M14" s="251" t="s">
        <v>47</v>
      </c>
      <c r="N14" s="252"/>
      <c r="O14" s="26" t="str">
        <f>IF($O$6="","",IFERROR(IF(VLOOKUP($O$6,データ管理!$A:$K,11,FALSE)="","",VLOOKUP($O$6,データ管理!$A:$K,11,FALSE)),""))</f>
        <v>地業</v>
      </c>
      <c r="P14" s="35"/>
      <c r="Q14" s="35"/>
      <c r="R14" s="246"/>
      <c r="S14" s="247"/>
      <c r="T14" s="29"/>
      <c r="U14" s="251" t="s">
        <v>47</v>
      </c>
      <c r="V14" s="252"/>
      <c r="W14" s="26" t="str">
        <f>IF($W$6="","",IFERROR(IF(VLOOKUP($W$6,データ管理!$A:$K,11,FALSE)="","",VLOOKUP($W$6,データ管理!$A:$K,11,FALSE)),""))</f>
        <v/>
      </c>
      <c r="X14" s="35"/>
      <c r="Y14" s="248"/>
      <c r="Z14" s="246"/>
      <c r="AA14" s="247"/>
      <c r="AB14" s="29"/>
      <c r="AC14" s="251" t="s">
        <v>47</v>
      </c>
      <c r="AD14" s="252"/>
      <c r="AE14" s="26" t="str">
        <f>IF($AE$6="","",IFERROR(IF(VLOOKUP($AE$6,データ管理!$A:$K,11,FALSE)="","",VLOOKUP($AE$6,データ管理!$A:$K,11,FALSE)),""))</f>
        <v/>
      </c>
      <c r="AF14" s="35"/>
      <c r="AH14" s="246"/>
      <c r="AI14" s="247"/>
      <c r="AJ14" s="29"/>
      <c r="AK14" s="251" t="s">
        <v>47</v>
      </c>
      <c r="AL14" s="252"/>
      <c r="AM14" s="26" t="str">
        <f>IF($AM$6="","",IFERROR(IF(VLOOKUP($AM$6,データ管理!$A:$K,11,FALSE)="","",VLOOKUP($AM$6,データ管理!$A:$K,11,FALSE)),""))</f>
        <v/>
      </c>
    </row>
    <row r="15" spans="1:39" ht="30" customHeight="1">
      <c r="A15" s="253" t="s">
        <v>48</v>
      </c>
      <c r="B15" s="254"/>
      <c r="C15" s="275" t="s">
        <v>49</v>
      </c>
      <c r="D15" s="274"/>
      <c r="E15" s="126"/>
      <c r="F15" s="124"/>
      <c r="G15" s="30"/>
      <c r="H15" s="135"/>
      <c r="I15" s="136"/>
      <c r="J15" s="257" t="s">
        <v>50</v>
      </c>
      <c r="K15" s="258"/>
      <c r="L15" s="259"/>
      <c r="M15" s="260" t="str">
        <f>IF($O$6="","",IFERROR(IF(VLOOKUP($O$6,データ管理!$A:$K,4,FALSE)="","",VLOOKUP($O$6,データ管理!$A:$K,4,FALSE)),""))</f>
        <v>2025.10.10～2026.01.30</v>
      </c>
      <c r="N15" s="261"/>
      <c r="O15" s="262"/>
      <c r="P15" s="28"/>
      <c r="Q15" s="35"/>
      <c r="R15" s="257" t="s">
        <v>50</v>
      </c>
      <c r="S15" s="258"/>
      <c r="T15" s="259"/>
      <c r="U15" s="260" t="str">
        <f>IF($W$6="","",IFERROR(IF(VLOOKUP($W$6,データ管理!$A:$K,4,FALSE)="","",VLOOKUP($W$6,データ管理!$A:$K,4,FALSE)),""))</f>
        <v/>
      </c>
      <c r="V15" s="261"/>
      <c r="W15" s="262"/>
      <c r="X15" s="28"/>
      <c r="Y15" s="248"/>
      <c r="Z15" s="257" t="s">
        <v>50</v>
      </c>
      <c r="AA15" s="258"/>
      <c r="AB15" s="259"/>
      <c r="AC15" s="260" t="str">
        <f>IF($AE$6="","",IFERROR(IF(VLOOKUP($AE$6,データ管理!$A:$K,4,FALSE)="","",VLOOKUP($AE$6,データ管理!$A:$K,4,FALSE)),""))</f>
        <v/>
      </c>
      <c r="AD15" s="261"/>
      <c r="AE15" s="262"/>
      <c r="AF15" s="28"/>
      <c r="AH15" s="257" t="s">
        <v>50</v>
      </c>
      <c r="AI15" s="258"/>
      <c r="AJ15" s="259"/>
      <c r="AK15" s="260" t="str">
        <f>IF($AM$6="","",IFERROR(IF(VLOOKUP($AM$6,データ管理!$A:$K,4,FALSE)="","",VLOOKUP($AM$6,データ管理!$A:$K,4,FALSE)),""))</f>
        <v/>
      </c>
      <c r="AL15" s="261"/>
      <c r="AM15" s="262"/>
    </row>
    <row r="16" spans="1:39" ht="30" customHeight="1">
      <c r="A16" s="255"/>
      <c r="B16" s="256"/>
      <c r="C16" s="276" t="str">
        <f>IF(データ管理!J6="","",データ管理!J6)</f>
        <v>秋山三郎</v>
      </c>
      <c r="D16" s="274"/>
      <c r="E16" s="126"/>
      <c r="F16" s="124"/>
      <c r="G16" s="33"/>
      <c r="H16" s="125"/>
      <c r="I16" s="124"/>
      <c r="J16" s="35"/>
      <c r="K16" s="38"/>
      <c r="L16" s="35"/>
      <c r="M16" s="35"/>
      <c r="N16" s="35"/>
      <c r="O16" s="35"/>
      <c r="P16" s="35"/>
      <c r="Q16" s="35"/>
      <c r="R16" s="35"/>
      <c r="S16" s="38"/>
      <c r="T16" s="35"/>
      <c r="U16" s="35"/>
      <c r="V16" s="35"/>
      <c r="W16" s="35"/>
      <c r="X16" s="35"/>
      <c r="Y16" s="248"/>
      <c r="Z16" s="35"/>
      <c r="AA16" s="38"/>
      <c r="AB16" s="35"/>
      <c r="AC16" s="35"/>
      <c r="AD16" s="35"/>
      <c r="AE16" s="35"/>
      <c r="AF16" s="35"/>
      <c r="AH16" s="35"/>
      <c r="AI16" s="38"/>
      <c r="AJ16" s="35"/>
      <c r="AK16" s="35"/>
      <c r="AL16" s="35"/>
      <c r="AM16" s="35"/>
    </row>
    <row r="17" spans="1:39" ht="30" customHeight="1" thickBot="1">
      <c r="A17" s="33"/>
      <c r="B17" s="33"/>
      <c r="C17" s="117"/>
      <c r="D17" s="119"/>
      <c r="E17" s="127"/>
      <c r="F17" s="132"/>
      <c r="G17" s="120"/>
      <c r="H17" s="127"/>
      <c r="I17" s="124"/>
      <c r="J17" s="242" t="str">
        <f>IF($O$17="","",IFERROR(IF(VLOOKUP($O$17,データ管理!$A:$K,3,FALSE)="","",VLOOKUP($O$17,データ管理!$A:$K,3,FALSE)),""))</f>
        <v>鉄筋工事</v>
      </c>
      <c r="K17" s="243"/>
      <c r="L17" s="238" t="s">
        <v>35</v>
      </c>
      <c r="M17" s="239"/>
      <c r="N17" s="240"/>
      <c r="O17" s="147" t="s">
        <v>79</v>
      </c>
      <c r="P17" s="35"/>
      <c r="Q17" s="35"/>
      <c r="R17" s="242" t="str">
        <f>IF($W$17="","",IFERROR(IF(VLOOKUP($W$17,データ管理!$A:$K,3,FALSE)="","",VLOOKUP($W$17,データ管理!$A:$K,3,FALSE)),""))</f>
        <v/>
      </c>
      <c r="S17" s="243"/>
      <c r="T17" s="238" t="s">
        <v>35</v>
      </c>
      <c r="U17" s="239"/>
      <c r="V17" s="240"/>
      <c r="W17" s="147"/>
      <c r="X17" s="35"/>
      <c r="Y17" s="248"/>
      <c r="Z17" s="242" t="str">
        <f>IF($AE$17="","",IFERROR(IF(VLOOKUP($AE$17,データ管理!$A:$K,3,FALSE)="","",VLOOKUP($AE$17,データ管理!$A:$K,3,FALSE)),""))</f>
        <v/>
      </c>
      <c r="AA17" s="243"/>
      <c r="AB17" s="238" t="s">
        <v>35</v>
      </c>
      <c r="AC17" s="239"/>
      <c r="AD17" s="240"/>
      <c r="AE17" s="147"/>
      <c r="AF17" s="35"/>
      <c r="AH17" s="242" t="str">
        <f>IF($AM$17="","",IFERROR(IF(VLOOKUP($AM$17,データ管理!$A:$K,3,FALSE)="","",VLOOKUP($AM$17,データ管理!$A:$K,3,FALSE)),""))</f>
        <v/>
      </c>
      <c r="AI17" s="243"/>
      <c r="AJ17" s="238" t="s">
        <v>35</v>
      </c>
      <c r="AK17" s="239"/>
      <c r="AL17" s="240"/>
      <c r="AM17" s="147"/>
    </row>
    <row r="18" spans="1:39" ht="30" customHeight="1">
      <c r="A18" s="33"/>
      <c r="B18" s="33"/>
      <c r="C18" s="118"/>
      <c r="D18" s="121"/>
      <c r="E18" s="122"/>
      <c r="F18" s="122"/>
      <c r="G18" s="122"/>
      <c r="H18" s="137"/>
      <c r="I18" s="138"/>
      <c r="J18" s="244"/>
      <c r="K18" s="245"/>
      <c r="L18" s="238" t="s">
        <v>37</v>
      </c>
      <c r="M18" s="239"/>
      <c r="N18" s="240"/>
      <c r="O18" s="26" t="str">
        <f>IF($O$17="","",IFERROR(IF(VLOOKUP($O$17,データ管理!$A:$K,2,FALSE)="","",VLOOKUP($O$17,データ管理!$A:$K,2,FALSE)),""))</f>
        <v>池田正敏</v>
      </c>
      <c r="P18" s="35"/>
      <c r="Q18" s="35"/>
      <c r="R18" s="244"/>
      <c r="S18" s="245"/>
      <c r="T18" s="238" t="s">
        <v>37</v>
      </c>
      <c r="U18" s="239"/>
      <c r="V18" s="240"/>
      <c r="W18" s="26" t="str">
        <f>IF($W$17="","",IFERROR(IF(VLOOKUP($W$17,データ管理!$A:$K,2,FALSE)="","",VLOOKUP($W$17,データ管理!$A:$K,2,FALSE)),""))</f>
        <v/>
      </c>
      <c r="X18" s="35"/>
      <c r="Y18" s="28"/>
      <c r="Z18" s="244"/>
      <c r="AA18" s="245"/>
      <c r="AB18" s="238" t="s">
        <v>37</v>
      </c>
      <c r="AC18" s="239"/>
      <c r="AD18" s="240"/>
      <c r="AE18" s="26" t="str">
        <f>IF($AE$17="","",IFERROR(IF(VLOOKUP($AE$17,データ管理!$A:$K,2,FALSE)="","",VLOOKUP($AE$17,データ管理!$A:$K,2,FALSE)),""))</f>
        <v/>
      </c>
      <c r="AF18" s="35"/>
      <c r="AH18" s="244"/>
      <c r="AI18" s="245"/>
      <c r="AJ18" s="238" t="s">
        <v>37</v>
      </c>
      <c r="AK18" s="239"/>
      <c r="AL18" s="240"/>
      <c r="AM18" s="26" t="str">
        <f>IF($AM$17="","",IFERROR(IF(VLOOKUP($AM$17,データ管理!$A:$K,2,FALSE)="","",VLOOKUP($AM$17,データ管理!$A:$K,2,FALSE)),""))</f>
        <v/>
      </c>
    </row>
    <row r="19" spans="1:39" ht="30" customHeight="1">
      <c r="A19" s="253" t="s">
        <v>51</v>
      </c>
      <c r="B19" s="263"/>
      <c r="C19" s="273" t="str">
        <f>IF(データ管理!J8="","",データ管理!J8)</f>
        <v>高原洋子</v>
      </c>
      <c r="D19" s="274"/>
      <c r="E19"/>
      <c r="F19" s="33"/>
      <c r="G19" s="33"/>
      <c r="H19" s="125"/>
      <c r="I19" s="138"/>
      <c r="J19" s="244"/>
      <c r="K19" s="245"/>
      <c r="L19" s="230" t="s">
        <v>39</v>
      </c>
      <c r="M19" s="231"/>
      <c r="N19" s="232"/>
      <c r="O19" s="236" t="str">
        <f>IF($O$17="","",IFERROR(IF(VLOOKUP($O$17,データ管理!$A:$K,5,FALSE)="","",VLOOKUP($O$17,データ管理!$A:$K,5,FALSE)),""))</f>
        <v>県知事　特-8　
第000586号</v>
      </c>
      <c r="P19" s="35"/>
      <c r="Q19" s="35"/>
      <c r="R19" s="244"/>
      <c r="S19" s="245"/>
      <c r="T19" s="230" t="s">
        <v>39</v>
      </c>
      <c r="U19" s="231"/>
      <c r="V19" s="232"/>
      <c r="W19" s="236" t="str">
        <f>IF($W$17="","",IFERROR(IF(VLOOKUP($W$17,データ管理!$A:$K,5,FALSE)="","",VLOOKUP($W$17,データ管理!$A:$K,5,FALSE)),""))</f>
        <v/>
      </c>
      <c r="X19" s="35"/>
      <c r="Y19" s="35"/>
      <c r="Z19" s="244"/>
      <c r="AA19" s="245"/>
      <c r="AB19" s="230" t="s">
        <v>39</v>
      </c>
      <c r="AC19" s="231"/>
      <c r="AD19" s="232"/>
      <c r="AE19" s="236" t="str">
        <f>IF($AE$17="","",IFERROR(IF(VLOOKUP($AE$17,データ管理!$A:$K,5,FALSE)="","",VLOOKUP($AE$17,データ管理!$A:$K,5,FALSE)),""))</f>
        <v/>
      </c>
      <c r="AF19" s="35"/>
      <c r="AH19" s="244"/>
      <c r="AI19" s="245"/>
      <c r="AJ19" s="230" t="s">
        <v>39</v>
      </c>
      <c r="AK19" s="231"/>
      <c r="AL19" s="232"/>
      <c r="AM19" s="236" t="str">
        <f>IF($AM$17="","",IFERROR(IF(VLOOKUP($AM$17,データ管理!$A:$K,5,FALSE)="","",VLOOKUP($AM$17,データ管理!$A:$K,5,FALSE)),""))</f>
        <v/>
      </c>
    </row>
    <row r="20" spans="1:39" ht="30" customHeight="1">
      <c r="A20" s="264"/>
      <c r="B20" s="265"/>
      <c r="C20" s="273" t="str">
        <f>IF(データ管理!J9="","",データ管理!J9)</f>
        <v>岸元一郎</v>
      </c>
      <c r="D20" s="274"/>
      <c r="E20"/>
      <c r="F20" s="33"/>
      <c r="G20" s="33"/>
      <c r="H20" s="125"/>
      <c r="I20" s="138"/>
      <c r="J20" s="244"/>
      <c r="K20" s="245"/>
      <c r="L20" s="233"/>
      <c r="M20" s="234"/>
      <c r="N20" s="235"/>
      <c r="O20" s="237"/>
      <c r="P20" s="35"/>
      <c r="Q20" s="35"/>
      <c r="R20" s="244"/>
      <c r="S20" s="245"/>
      <c r="T20" s="233"/>
      <c r="U20" s="234"/>
      <c r="V20" s="235"/>
      <c r="W20" s="237"/>
      <c r="X20" s="35"/>
      <c r="Y20" s="248"/>
      <c r="Z20" s="244"/>
      <c r="AA20" s="245"/>
      <c r="AB20" s="233"/>
      <c r="AC20" s="234"/>
      <c r="AD20" s="235"/>
      <c r="AE20" s="237"/>
      <c r="AF20" s="35"/>
      <c r="AH20" s="244"/>
      <c r="AI20" s="245"/>
      <c r="AJ20" s="233"/>
      <c r="AK20" s="234"/>
      <c r="AL20" s="235"/>
      <c r="AM20" s="237"/>
    </row>
    <row r="21" spans="1:39" ht="30" customHeight="1" thickBot="1">
      <c r="A21" s="33"/>
      <c r="B21" s="33"/>
      <c r="C21" s="33"/>
      <c r="D21" s="33"/>
      <c r="E21" s="33"/>
      <c r="F21" s="33"/>
      <c r="G21" s="33"/>
      <c r="H21" s="125"/>
      <c r="I21" s="139"/>
      <c r="J21" s="244"/>
      <c r="K21" s="245"/>
      <c r="L21" s="238" t="s">
        <v>42</v>
      </c>
      <c r="M21" s="239"/>
      <c r="N21" s="240"/>
      <c r="O21" s="26" t="str">
        <f>IF($O$17="","",IFERROR(IF(VLOOKUP($O$17,データ管理!$A:$K,7,FALSE)="","",VLOOKUP($O$17,データ管理!$A:$K,7,FALSE)),""))</f>
        <v>池田正敏</v>
      </c>
      <c r="P21" s="141"/>
      <c r="Q21" s="142"/>
      <c r="R21" s="244"/>
      <c r="S21" s="245"/>
      <c r="T21" s="238" t="s">
        <v>42</v>
      </c>
      <c r="U21" s="239"/>
      <c r="V21" s="240"/>
      <c r="W21" s="26" t="str">
        <f>IF($W$17="","",IFERROR(IF(VLOOKUP($W$17,データ管理!$A:$K,7,FALSE)="","",VLOOKUP($W$17,データ管理!$A:$K,7,FALSE)),""))</f>
        <v/>
      </c>
      <c r="X21" s="35"/>
      <c r="Y21" s="248"/>
      <c r="Z21" s="244"/>
      <c r="AA21" s="245"/>
      <c r="AB21" s="238" t="s">
        <v>42</v>
      </c>
      <c r="AC21" s="239"/>
      <c r="AD21" s="240"/>
      <c r="AE21" s="26" t="str">
        <f>IF($AE$17="","",IFERROR(IF(VLOOKUP($AE$17,データ管理!$A:$K,7,FALSE)="","",VLOOKUP($AE$17,データ管理!$A:$K,7,FALSE)),""))</f>
        <v/>
      </c>
      <c r="AF21" s="35"/>
      <c r="AH21" s="244"/>
      <c r="AI21" s="245"/>
      <c r="AJ21" s="238" t="s">
        <v>42</v>
      </c>
      <c r="AK21" s="239"/>
      <c r="AL21" s="240"/>
      <c r="AM21" s="26" t="str">
        <f>IF($AM$17="","",IFERROR(IF(VLOOKUP($AM$17,データ管理!$A:$K,7,FALSE)="","",VLOOKUP($AM$17,データ管理!$A:$K,7,FALSE)),""))</f>
        <v/>
      </c>
    </row>
    <row r="22" spans="1:39" ht="30" customHeight="1">
      <c r="A22" s="33"/>
      <c r="B22" s="33"/>
      <c r="C22" s="33"/>
      <c r="D22" s="33"/>
      <c r="E22" s="33"/>
      <c r="I22" s="140"/>
      <c r="J22" s="244"/>
      <c r="K22" s="245"/>
      <c r="L22" s="230" t="s">
        <v>43</v>
      </c>
      <c r="M22" s="239"/>
      <c r="N22" s="240"/>
      <c r="O22" s="26" t="str">
        <f>IF($O$17="","",IFERROR(IF(VLOOKUP($O$17,データ管理!$A:$K,8,FALSE)="","",VLOOKUP($O$17,データ管理!$A:$K,8,FALSE)),""))</f>
        <v>藤井健司</v>
      </c>
      <c r="P22" s="143"/>
      <c r="Q22" s="144"/>
      <c r="R22" s="244"/>
      <c r="S22" s="245"/>
      <c r="T22" s="230" t="s">
        <v>43</v>
      </c>
      <c r="U22" s="239"/>
      <c r="V22" s="240"/>
      <c r="W22" s="26" t="str">
        <f>IF($W$17="","",IFERROR(IF(VLOOKUP($W$17,データ管理!$A:$K,8,FALSE)="","",VLOOKUP($W$17,データ管理!$A:$K,8,FALSE)),""))</f>
        <v/>
      </c>
      <c r="X22" s="35"/>
      <c r="Y22" s="248"/>
      <c r="Z22" s="244"/>
      <c r="AA22" s="245"/>
      <c r="AB22" s="230" t="s">
        <v>43</v>
      </c>
      <c r="AC22" s="239"/>
      <c r="AD22" s="240"/>
      <c r="AE22" s="26" t="str">
        <f>IF($AE$17="","",IFERROR(IF(VLOOKUP($AE$17,データ管理!$A:$K,8,FALSE)="","",VLOOKUP($AE$17,データ管理!$A:$K,8,FALSE)),""))</f>
        <v/>
      </c>
      <c r="AF22" s="35"/>
      <c r="AH22" s="244"/>
      <c r="AI22" s="245"/>
      <c r="AJ22" s="230" t="s">
        <v>43</v>
      </c>
      <c r="AK22" s="239"/>
      <c r="AL22" s="240"/>
      <c r="AM22" s="26" t="str">
        <f>IF($AM$17="","",IFERROR(IF(VLOOKUP($AM$17,データ管理!$A:$K,8,FALSE)="","",VLOOKUP($AM$17,データ管理!$A:$K,8,FALSE)),""))</f>
        <v/>
      </c>
    </row>
    <row r="23" spans="1:39" ht="30" customHeight="1">
      <c r="A23" s="33"/>
      <c r="B23" s="33"/>
      <c r="C23" s="33"/>
      <c r="D23" s="33"/>
      <c r="E23" s="33"/>
      <c r="J23" s="244"/>
      <c r="K23" s="245"/>
      <c r="L23" s="29"/>
      <c r="M23" s="251" t="s">
        <v>45</v>
      </c>
      <c r="N23" s="252"/>
      <c r="O23" s="26" t="str">
        <f>IF($O$17="","",IFERROR(IF(VLOOKUP($O$17,データ管理!$A:$K,9,FALSE)="","",VLOOKUP($O$17,データ管理!$A:$K,9,FALSE)),""))</f>
        <v>無</v>
      </c>
      <c r="P23" s="35"/>
      <c r="Q23" s="35"/>
      <c r="R23" s="244"/>
      <c r="S23" s="245"/>
      <c r="T23" s="29"/>
      <c r="U23" s="251" t="s">
        <v>45</v>
      </c>
      <c r="V23" s="252"/>
      <c r="W23" s="26" t="str">
        <f>IF($W$17="","",IFERROR(IF(VLOOKUP($W$17,データ管理!$A:$K,9,FALSE)="","",VLOOKUP($W$17,データ管理!$A:$K,9,FALSE)),""))</f>
        <v/>
      </c>
      <c r="X23" s="35"/>
      <c r="Y23" s="248"/>
      <c r="Z23" s="244"/>
      <c r="AA23" s="245"/>
      <c r="AB23" s="29"/>
      <c r="AC23" s="251" t="s">
        <v>45</v>
      </c>
      <c r="AD23" s="252"/>
      <c r="AE23" s="26" t="str">
        <f>IF($AE$17="","",IFERROR(IF(VLOOKUP($AE$17,データ管理!$A:$K,9,FALSE)="","",VLOOKUP($AE$17,データ管理!$A:$K,9,FALSE)),""))</f>
        <v/>
      </c>
      <c r="AF23" s="35"/>
      <c r="AH23" s="244"/>
      <c r="AI23" s="245"/>
      <c r="AJ23" s="29"/>
      <c r="AK23" s="251" t="s">
        <v>45</v>
      </c>
      <c r="AL23" s="252"/>
      <c r="AM23" s="26" t="str">
        <f>IF($AM$17="","",IFERROR(IF(VLOOKUP($AM$17,データ管理!$A:$K,9,FALSE)="","",VLOOKUP($AM$17,データ管理!$A:$K,9,FALSE)),""))</f>
        <v/>
      </c>
    </row>
    <row r="24" spans="1:39" ht="30" customHeight="1">
      <c r="B24" s="39"/>
      <c r="C24" s="39"/>
      <c r="J24" s="244"/>
      <c r="K24" s="245"/>
      <c r="L24" s="230" t="s">
        <v>46</v>
      </c>
      <c r="M24" s="239"/>
      <c r="N24" s="240"/>
      <c r="O24" s="26" t="str">
        <f>IF($O$17="","",IFERROR(IF(VLOOKUP($O$17,データ管理!$A:$K,10,FALSE)="","",VLOOKUP($O$17,データ管理!$A:$K,10,FALSE)),""))</f>
        <v/>
      </c>
      <c r="P24" s="35"/>
      <c r="Q24" s="35"/>
      <c r="R24" s="244"/>
      <c r="S24" s="245"/>
      <c r="T24" s="230" t="s">
        <v>46</v>
      </c>
      <c r="U24" s="239"/>
      <c r="V24" s="240"/>
      <c r="W24" s="26" t="str">
        <f>IF($W$17="","",IFERROR(IF(VLOOKUP($W$17,データ管理!$A:$K,10,FALSE)="","",VLOOKUP($W$17,データ管理!$A:$K,10,FALSE)),""))</f>
        <v/>
      </c>
      <c r="X24" s="35"/>
      <c r="Y24" s="248"/>
      <c r="Z24" s="244"/>
      <c r="AA24" s="245"/>
      <c r="AB24" s="230" t="s">
        <v>46</v>
      </c>
      <c r="AC24" s="239"/>
      <c r="AD24" s="240"/>
      <c r="AE24" s="26" t="str">
        <f>IF($AE$17="","",IFERROR(IF(VLOOKUP($AE$17,データ管理!$A:$K,10,FALSE)="","",VLOOKUP($AE$17,データ管理!$A:$K,10,FALSE)),""))</f>
        <v/>
      </c>
      <c r="AF24" s="35"/>
      <c r="AH24" s="244"/>
      <c r="AI24" s="245"/>
      <c r="AJ24" s="230" t="s">
        <v>46</v>
      </c>
      <c r="AK24" s="239"/>
      <c r="AL24" s="240"/>
      <c r="AM24" s="26" t="str">
        <f>IF($AM$17="","",IFERROR(IF(VLOOKUP($AM$17,データ管理!$A:$K,10,FALSE)="","",VLOOKUP($AM$17,データ管理!$A:$K,10,FALSE)),""))</f>
        <v/>
      </c>
    </row>
    <row r="25" spans="1:39" ht="30" customHeight="1">
      <c r="J25" s="246"/>
      <c r="K25" s="247"/>
      <c r="L25" s="29"/>
      <c r="M25" s="251" t="s">
        <v>47</v>
      </c>
      <c r="N25" s="252"/>
      <c r="O25" s="26" t="str">
        <f>IF($O$17="","",IFERROR(IF(VLOOKUP($O$17,データ管理!$A:$K,11,FALSE)="","",VLOOKUP($O$17,データ管理!$A:$K,11,FALSE)),""))</f>
        <v>鉄筋</v>
      </c>
      <c r="P25" s="35"/>
      <c r="Q25" s="35"/>
      <c r="R25" s="246"/>
      <c r="S25" s="247"/>
      <c r="T25" s="29"/>
      <c r="U25" s="251" t="s">
        <v>47</v>
      </c>
      <c r="V25" s="252"/>
      <c r="W25" s="26" t="str">
        <f>IF($W$17="","",IFERROR(IF(VLOOKUP($W$17,データ管理!$A:$K,11,FALSE)="","",VLOOKUP($W$17,データ管理!$A:$K,11,FALSE)),""))</f>
        <v/>
      </c>
      <c r="X25" s="35"/>
      <c r="Y25" s="28"/>
      <c r="Z25" s="246"/>
      <c r="AA25" s="247"/>
      <c r="AB25" s="29"/>
      <c r="AC25" s="251" t="s">
        <v>47</v>
      </c>
      <c r="AD25" s="252"/>
      <c r="AE25" s="26" t="str">
        <f>IF($AE$17="","",IFERROR(IF(VLOOKUP($AE$17,データ管理!$A:$K,11,FALSE)="","",VLOOKUP($AE$17,データ管理!$A:$K,11,FALSE)),""))</f>
        <v/>
      </c>
      <c r="AF25" s="35"/>
      <c r="AH25" s="246"/>
      <c r="AI25" s="247"/>
      <c r="AJ25" s="29"/>
      <c r="AK25" s="251" t="s">
        <v>47</v>
      </c>
      <c r="AL25" s="252"/>
      <c r="AM25" s="26" t="str">
        <f>IF($AM$17="","",IFERROR(IF(VLOOKUP($AM$17,データ管理!$A:$K,11,FALSE)="","",VLOOKUP($AM$17,データ管理!$A:$K,11,FALSE)),""))</f>
        <v/>
      </c>
    </row>
    <row r="26" spans="1:39" ht="30" customHeight="1">
      <c r="J26" s="257" t="s">
        <v>50</v>
      </c>
      <c r="K26" s="258"/>
      <c r="L26" s="259"/>
      <c r="M26" s="260" t="str">
        <f>IF($O$17="","",IFERROR(IF(VLOOKUP($O$17,データ管理!$A:$K,4,FALSE)="","",VLOOKUP($O$17,データ管理!$A:$K,4,FALSE)),""))</f>
        <v>2025.10.10～2026.02.28</v>
      </c>
      <c r="N26" s="261"/>
      <c r="O26" s="262"/>
      <c r="P26" s="28"/>
      <c r="Q26" s="35"/>
      <c r="R26" s="257" t="s">
        <v>50</v>
      </c>
      <c r="S26" s="258"/>
      <c r="T26" s="259"/>
      <c r="U26" s="260" t="str">
        <f>IF($W$17="","",IFERROR(IF(VLOOKUP($W$17,データ管理!$A:$K,4,FALSE)="","",VLOOKUP($W$17,データ管理!$A:$K,4,FALSE)),""))</f>
        <v/>
      </c>
      <c r="V26" s="261"/>
      <c r="W26" s="262"/>
      <c r="X26" s="28"/>
      <c r="Y26" s="28"/>
      <c r="Z26" s="257" t="s">
        <v>50</v>
      </c>
      <c r="AA26" s="258"/>
      <c r="AB26" s="259"/>
      <c r="AC26" s="260" t="str">
        <f>IF($AE$17="","",IFERROR(IF(VLOOKUP($AE$17,データ管理!$A:$K,4,FALSE)="","",VLOOKUP($AE$17,データ管理!$A:$K,4,FALSE)),""))</f>
        <v/>
      </c>
      <c r="AD26" s="261"/>
      <c r="AE26" s="262"/>
      <c r="AF26" s="28"/>
      <c r="AH26" s="257" t="s">
        <v>50</v>
      </c>
      <c r="AI26" s="258"/>
      <c r="AJ26" s="259"/>
      <c r="AK26" s="260" t="str">
        <f>IF($AM$17="","",IFERROR(IF(VLOOKUP($AM$17,データ管理!$A:$K,4,FALSE)="","",VLOOKUP($AM$17,データ管理!$A:$K,4,FALSE)),""))</f>
        <v/>
      </c>
      <c r="AL26" s="261"/>
      <c r="AM26" s="262"/>
    </row>
    <row r="27" spans="1:39" ht="30" customHeight="1">
      <c r="J27" s="32"/>
      <c r="K27" s="32"/>
      <c r="L27" s="31"/>
      <c r="M27" s="25"/>
      <c r="N27" s="25"/>
      <c r="O27" s="28"/>
      <c r="P27" s="28"/>
      <c r="Q27" s="35"/>
      <c r="R27" s="32"/>
      <c r="S27" s="32"/>
      <c r="T27" s="32"/>
      <c r="U27" s="28"/>
      <c r="V27" s="145"/>
      <c r="W27" s="146"/>
      <c r="X27" s="28"/>
      <c r="Y27" s="28"/>
      <c r="Z27" s="32"/>
      <c r="AA27" s="32"/>
      <c r="AB27" s="32"/>
      <c r="AC27" s="28"/>
      <c r="AD27" s="28"/>
      <c r="AE27" s="28"/>
      <c r="AF27" s="28"/>
      <c r="AH27" s="32"/>
      <c r="AI27" s="32"/>
      <c r="AJ27" s="32"/>
      <c r="AK27" s="28"/>
      <c r="AL27" s="28"/>
      <c r="AM27" s="28"/>
    </row>
    <row r="28" spans="1:39" ht="30" customHeight="1">
      <c r="J28" s="242" t="str">
        <f>IF($O$28="","",IFERROR(IF(VLOOKUP($O$28,データ管理!$A:$K,3,FALSE)="","",VLOOKUP($O$28,データ管理!$A:$K,3,FALSE)),""))</f>
        <v/>
      </c>
      <c r="K28" s="243"/>
      <c r="L28" s="238" t="s">
        <v>35</v>
      </c>
      <c r="M28" s="239"/>
      <c r="N28" s="240"/>
      <c r="O28" s="147"/>
      <c r="P28" s="35"/>
      <c r="Q28" s="35"/>
      <c r="R28" s="242" t="str">
        <f>IF($W$28="","",IFERROR(IF(VLOOKUP($W$28,データ管理!$A:$K,3,FALSE)="","",VLOOKUP($W$28,データ管理!$A:$K,3,FALSE)),""))</f>
        <v/>
      </c>
      <c r="S28" s="243"/>
      <c r="T28" s="238" t="s">
        <v>35</v>
      </c>
      <c r="U28" s="239"/>
      <c r="V28" s="240"/>
      <c r="W28" s="147"/>
      <c r="X28" s="35"/>
      <c r="Y28" s="35"/>
      <c r="Z28" s="242" t="str">
        <f>IF($AE$28="","",IFERROR(IF(VLOOKUP($AE$28,データ管理!$A:$K,3,FALSE)="","",VLOOKUP($AE$28,データ管理!$A:$K,3,FALSE)),""))</f>
        <v/>
      </c>
      <c r="AA28" s="243"/>
      <c r="AB28" s="238" t="s">
        <v>35</v>
      </c>
      <c r="AC28" s="239"/>
      <c r="AD28" s="240"/>
      <c r="AE28" s="147"/>
      <c r="AF28" s="35"/>
      <c r="AH28" s="242" t="str">
        <f>IF($AM$28="","",IFERROR(IF(VLOOKUP($AM$28,データ管理!$A:$K,3,FALSE)="","",VLOOKUP($AM$28,データ管理!$A:$K,3,FALSE)),""))</f>
        <v/>
      </c>
      <c r="AI28" s="243"/>
      <c r="AJ28" s="238" t="s">
        <v>35</v>
      </c>
      <c r="AK28" s="239"/>
      <c r="AL28" s="240"/>
      <c r="AM28" s="147"/>
    </row>
    <row r="29" spans="1:39" ht="30" customHeight="1">
      <c r="J29" s="244"/>
      <c r="K29" s="245"/>
      <c r="L29" s="238" t="s">
        <v>37</v>
      </c>
      <c r="M29" s="239"/>
      <c r="N29" s="240"/>
      <c r="O29" s="26" t="str">
        <f>IF($O$28="","",IFERROR(IF(VLOOKUP($O$28,データ管理!$A:$K,2,FALSE)="","",VLOOKUP($O$28,データ管理!$A:$K,2,FALSE)),""))</f>
        <v/>
      </c>
      <c r="P29" s="35"/>
      <c r="Q29" s="35"/>
      <c r="R29" s="244"/>
      <c r="S29" s="245"/>
      <c r="T29" s="238" t="s">
        <v>37</v>
      </c>
      <c r="U29" s="239"/>
      <c r="V29" s="240"/>
      <c r="W29" s="26" t="str">
        <f>IF($W$28="","",IFERROR(IF(VLOOKUP($W$28,データ管理!$A:$K,2,FALSE)="","",VLOOKUP($W$28,データ管理!$A:$K,2,FALSE)),""))</f>
        <v/>
      </c>
      <c r="X29" s="35"/>
      <c r="Y29" s="248"/>
      <c r="Z29" s="244"/>
      <c r="AA29" s="245"/>
      <c r="AB29" s="238" t="s">
        <v>37</v>
      </c>
      <c r="AC29" s="239"/>
      <c r="AD29" s="240"/>
      <c r="AE29" s="26" t="str">
        <f>IF($AE$28="","",IFERROR(IF(VLOOKUP($AE$28,データ管理!$A:$K,2,FALSE)="","",VLOOKUP($AE$28,データ管理!$A:$K,2,FALSE)),""))</f>
        <v/>
      </c>
      <c r="AF29" s="35"/>
      <c r="AH29" s="244"/>
      <c r="AI29" s="245"/>
      <c r="AJ29" s="238" t="s">
        <v>37</v>
      </c>
      <c r="AK29" s="239"/>
      <c r="AL29" s="240"/>
      <c r="AM29" s="26" t="str">
        <f>IF($AM$28="","",IFERROR(IF(VLOOKUP($AM$28,データ管理!$A:$K,2,FALSE)="","",VLOOKUP($AM$28,データ管理!$A:$K,2,FALSE)),""))</f>
        <v/>
      </c>
    </row>
    <row r="30" spans="1:39" ht="30" customHeight="1">
      <c r="J30" s="244"/>
      <c r="K30" s="245"/>
      <c r="L30" s="230" t="s">
        <v>39</v>
      </c>
      <c r="M30" s="231"/>
      <c r="N30" s="232"/>
      <c r="O30" s="236" t="str">
        <f>IF($O$28="","",IFERROR(IF(VLOOKUP($O$28,データ管理!$A:$K,5,FALSE)="","",VLOOKUP($O$28,データ管理!$A:$K,5,FALSE)),""))</f>
        <v/>
      </c>
      <c r="P30" s="35"/>
      <c r="Q30" s="35"/>
      <c r="R30" s="244"/>
      <c r="S30" s="245"/>
      <c r="T30" s="230" t="s">
        <v>39</v>
      </c>
      <c r="U30" s="231"/>
      <c r="V30" s="232"/>
      <c r="W30" s="236" t="str">
        <f>IF($W$28="","",IFERROR(IF(VLOOKUP($W$28,データ管理!$A:$K,5,FALSE)="","",VLOOKUP($W$28,データ管理!$A:$K,5,FALSE)),""))</f>
        <v/>
      </c>
      <c r="X30" s="35"/>
      <c r="Y30" s="248"/>
      <c r="Z30" s="244"/>
      <c r="AA30" s="245"/>
      <c r="AB30" s="230" t="s">
        <v>39</v>
      </c>
      <c r="AC30" s="231"/>
      <c r="AD30" s="232"/>
      <c r="AE30" s="236" t="str">
        <f>IF($AE$28="","",IFERROR(IF(VLOOKUP($AE$28,データ管理!$A:$K,5,FALSE)="","",VLOOKUP($AE$28,データ管理!$A:$K,5,FALSE)),""))</f>
        <v/>
      </c>
      <c r="AF30" s="35"/>
      <c r="AH30" s="244"/>
      <c r="AI30" s="245"/>
      <c r="AJ30" s="230" t="s">
        <v>39</v>
      </c>
      <c r="AK30" s="231"/>
      <c r="AL30" s="232"/>
      <c r="AM30" s="236" t="str">
        <f>IF($AM$28="","",IFERROR(IF(VLOOKUP($AM$28,データ管理!$A:$K,5,FALSE)="","",VLOOKUP($AM$28,データ管理!$A:$K,5,FALSE)),""))</f>
        <v/>
      </c>
    </row>
    <row r="31" spans="1:39" ht="30" customHeight="1">
      <c r="J31" s="244"/>
      <c r="K31" s="245"/>
      <c r="L31" s="233"/>
      <c r="M31" s="234"/>
      <c r="N31" s="235"/>
      <c r="O31" s="237"/>
      <c r="P31" s="35"/>
      <c r="Q31" s="35"/>
      <c r="R31" s="244"/>
      <c r="S31" s="245"/>
      <c r="T31" s="233"/>
      <c r="U31" s="234"/>
      <c r="V31" s="235"/>
      <c r="W31" s="237"/>
      <c r="X31" s="35"/>
      <c r="Y31" s="248"/>
      <c r="Z31" s="244"/>
      <c r="AA31" s="245"/>
      <c r="AB31" s="233"/>
      <c r="AC31" s="234"/>
      <c r="AD31" s="235"/>
      <c r="AE31" s="237"/>
      <c r="AF31" s="35"/>
      <c r="AH31" s="244"/>
      <c r="AI31" s="245"/>
      <c r="AJ31" s="233"/>
      <c r="AK31" s="234"/>
      <c r="AL31" s="235"/>
      <c r="AM31" s="237"/>
    </row>
    <row r="32" spans="1:39" ht="30" customHeight="1">
      <c r="J32" s="244"/>
      <c r="K32" s="245"/>
      <c r="L32" s="238" t="s">
        <v>42</v>
      </c>
      <c r="M32" s="239"/>
      <c r="N32" s="240"/>
      <c r="O32" s="26" t="str">
        <f>IF($O$28="","",IFERROR(IF(VLOOKUP($O$28,データ管理!$A:$K,7,FALSE)="","",VLOOKUP($O$28,データ管理!$A:$K,7,FALSE)),""))</f>
        <v/>
      </c>
      <c r="P32" s="35"/>
      <c r="Q32" s="35"/>
      <c r="R32" s="244"/>
      <c r="S32" s="245"/>
      <c r="T32" s="238" t="s">
        <v>42</v>
      </c>
      <c r="U32" s="239"/>
      <c r="V32" s="240"/>
      <c r="W32" s="26" t="str">
        <f>IF($W$28="","",IFERROR(IF(VLOOKUP($W$28,データ管理!$A:$K,7,FALSE)="","",VLOOKUP($W$28,データ管理!$A:$K,7,FALSE)),""))</f>
        <v/>
      </c>
      <c r="X32" s="35"/>
      <c r="Y32" s="248"/>
      <c r="Z32" s="244"/>
      <c r="AA32" s="245"/>
      <c r="AB32" s="238" t="s">
        <v>42</v>
      </c>
      <c r="AC32" s="239"/>
      <c r="AD32" s="240"/>
      <c r="AE32" s="26" t="str">
        <f>IF($AE$28="","",IFERROR(IF(VLOOKUP($AE$28,データ管理!$A:$K,7,FALSE)="","",VLOOKUP($AE$28,データ管理!$A:$K,7,FALSE)),""))</f>
        <v/>
      </c>
      <c r="AF32" s="35"/>
      <c r="AH32" s="244"/>
      <c r="AI32" s="245"/>
      <c r="AJ32" s="238" t="s">
        <v>42</v>
      </c>
      <c r="AK32" s="239"/>
      <c r="AL32" s="240"/>
      <c r="AM32" s="26" t="str">
        <f>IF($AM$28="","",IFERROR(IF(VLOOKUP($AM$28,データ管理!$A:$K,7,FALSE)="","",VLOOKUP($AM$28,データ管理!$A:$K,7,FALSE)),""))</f>
        <v/>
      </c>
    </row>
    <row r="33" spans="10:39" ht="30" customHeight="1">
      <c r="J33" s="244"/>
      <c r="K33" s="245"/>
      <c r="L33" s="230" t="s">
        <v>43</v>
      </c>
      <c r="M33" s="239"/>
      <c r="N33" s="240"/>
      <c r="O33" s="26" t="str">
        <f>IF($O$28="","",IFERROR(IF(VLOOKUP($O$28,データ管理!$A:$K,8,FALSE)="","",VLOOKUP($O$28,データ管理!$A:$K,8,FALSE)),""))</f>
        <v/>
      </c>
      <c r="P33" s="35"/>
      <c r="Q33" s="35"/>
      <c r="R33" s="244"/>
      <c r="S33" s="245"/>
      <c r="T33" s="230" t="s">
        <v>43</v>
      </c>
      <c r="U33" s="239"/>
      <c r="V33" s="240"/>
      <c r="W33" s="26" t="str">
        <f>IF($W$28="","",IFERROR(IF(VLOOKUP($W$28,データ管理!$A:$K,8,FALSE)="","",VLOOKUP($W$28,データ管理!$A:$K,8,FALSE)),""))</f>
        <v/>
      </c>
      <c r="X33" s="35"/>
      <c r="Y33" s="248"/>
      <c r="Z33" s="244"/>
      <c r="AA33" s="245"/>
      <c r="AB33" s="230" t="s">
        <v>43</v>
      </c>
      <c r="AC33" s="239"/>
      <c r="AD33" s="240"/>
      <c r="AE33" s="26" t="str">
        <f>IF($AE$28="","",IFERROR(IF(VLOOKUP($AE$28,データ管理!$A:$K,8,FALSE)="","",VLOOKUP($AE$28,データ管理!$A:$K,8,FALSE)),""))</f>
        <v/>
      </c>
      <c r="AF33" s="35"/>
      <c r="AH33" s="244"/>
      <c r="AI33" s="245"/>
      <c r="AJ33" s="230" t="s">
        <v>43</v>
      </c>
      <c r="AK33" s="239"/>
      <c r="AL33" s="240"/>
      <c r="AM33" s="26" t="str">
        <f>IF($AM$28="","",IFERROR(IF(VLOOKUP($AM$28,データ管理!$A:$K,8,FALSE)="","",VLOOKUP($AM$28,データ管理!$A:$K,8,FALSE)),""))</f>
        <v/>
      </c>
    </row>
    <row r="34" spans="10:39" ht="30" customHeight="1">
      <c r="J34" s="244"/>
      <c r="K34" s="245"/>
      <c r="L34" s="29"/>
      <c r="M34" s="251" t="s">
        <v>45</v>
      </c>
      <c r="N34" s="252"/>
      <c r="O34" s="26" t="str">
        <f>IF($O$28="","",IFERROR(IF(VLOOKUP($O$28,データ管理!$A:$K,9,FALSE)="","",VLOOKUP($O$28,データ管理!$A:$K,9,FALSE)),""))</f>
        <v/>
      </c>
      <c r="P34" s="35"/>
      <c r="Q34" s="35"/>
      <c r="R34" s="244"/>
      <c r="S34" s="245"/>
      <c r="T34" s="29"/>
      <c r="U34" s="251" t="s">
        <v>45</v>
      </c>
      <c r="V34" s="252"/>
      <c r="W34" s="26" t="str">
        <f>IF($W$28="","",IFERROR(IF(VLOOKUP($W$28,データ管理!$A:$K,9,FALSE)="","",VLOOKUP($W$28,データ管理!$A:$K,9,FALSE)),""))</f>
        <v/>
      </c>
      <c r="X34" s="35"/>
      <c r="Y34" s="28"/>
      <c r="Z34" s="244"/>
      <c r="AA34" s="245"/>
      <c r="AB34" s="29"/>
      <c r="AC34" s="251" t="s">
        <v>45</v>
      </c>
      <c r="AD34" s="252"/>
      <c r="AE34" s="26" t="str">
        <f>IF($AE$28="","",IFERROR(IF(VLOOKUP($AE$28,データ管理!$A:$K,9,FALSE)="","",VLOOKUP($AE$28,データ管理!$A:$K,9,FALSE)),""))</f>
        <v/>
      </c>
      <c r="AF34" s="35"/>
      <c r="AH34" s="244"/>
      <c r="AI34" s="245"/>
      <c r="AJ34" s="29"/>
      <c r="AK34" s="251" t="s">
        <v>45</v>
      </c>
      <c r="AL34" s="252"/>
      <c r="AM34" s="26" t="str">
        <f>IF($AM$28="","",IFERROR(IF(VLOOKUP($AM$28,データ管理!$A:$K,9,FALSE)="","",VLOOKUP($AM$28,データ管理!$A:$K,9,FALSE)),""))</f>
        <v/>
      </c>
    </row>
    <row r="35" spans="10:39" ht="30" customHeight="1">
      <c r="J35" s="244"/>
      <c r="K35" s="245"/>
      <c r="L35" s="230" t="s">
        <v>46</v>
      </c>
      <c r="M35" s="239"/>
      <c r="N35" s="240"/>
      <c r="O35" s="26" t="str">
        <f>IF($O$28="","",IFERROR(IF(VLOOKUP($O$28,データ管理!$A:$K,10,FALSE)="","",VLOOKUP($O$28,データ管理!$A:$K,10,FALSE)),""))</f>
        <v/>
      </c>
      <c r="P35" s="35"/>
      <c r="Q35" s="35"/>
      <c r="R35" s="244"/>
      <c r="S35" s="245"/>
      <c r="T35" s="230" t="s">
        <v>46</v>
      </c>
      <c r="U35" s="239"/>
      <c r="V35" s="240"/>
      <c r="W35" s="26" t="str">
        <f>IF($W$28="","",IFERROR(IF(VLOOKUP($W$28,データ管理!$A:$K,10,FALSE)="","",VLOOKUP($W$28,データ管理!$A:$K,10,FALSE)),""))</f>
        <v/>
      </c>
      <c r="X35" s="35"/>
      <c r="Y35" s="35"/>
      <c r="Z35" s="244"/>
      <c r="AA35" s="245"/>
      <c r="AB35" s="230" t="s">
        <v>46</v>
      </c>
      <c r="AC35" s="239"/>
      <c r="AD35" s="240"/>
      <c r="AE35" s="26" t="str">
        <f>IF($AE$28="","",IFERROR(IF(VLOOKUP($AE$28,データ管理!$A:$K,10,FALSE)="","",VLOOKUP($AE$28,データ管理!$A:$K,10,FALSE)),""))</f>
        <v/>
      </c>
      <c r="AF35" s="35"/>
      <c r="AH35" s="244"/>
      <c r="AI35" s="245"/>
      <c r="AJ35" s="230" t="s">
        <v>46</v>
      </c>
      <c r="AK35" s="239"/>
      <c r="AL35" s="240"/>
      <c r="AM35" s="26" t="str">
        <f>IF($AM$28="","",IFERROR(IF(VLOOKUP($AM$28,データ管理!$A:$K,10,FALSE)="","",VLOOKUP($AM$28,データ管理!$A:$K,10,FALSE)),""))</f>
        <v/>
      </c>
    </row>
    <row r="36" spans="10:39" ht="30" customHeight="1">
      <c r="J36" s="246"/>
      <c r="K36" s="247"/>
      <c r="L36" s="29"/>
      <c r="M36" s="251" t="s">
        <v>47</v>
      </c>
      <c r="N36" s="252"/>
      <c r="O36" s="26" t="str">
        <f>IF($O$28="","",IFERROR(IF(VLOOKUP($O$28,データ管理!$A:$K,11,FALSE)="","",VLOOKUP($O$28,データ管理!$A:$K,11,FALSE)),""))</f>
        <v/>
      </c>
      <c r="P36" s="35"/>
      <c r="Q36" s="35"/>
      <c r="R36" s="246"/>
      <c r="S36" s="247"/>
      <c r="T36" s="29"/>
      <c r="U36" s="251" t="s">
        <v>47</v>
      </c>
      <c r="V36" s="252"/>
      <c r="W36" s="26" t="str">
        <f>IF($W$28="","",IFERROR(IF(VLOOKUP($W$28,データ管理!$A:$K,11,FALSE)="","",VLOOKUP($W$28,データ管理!$A:$K,11,FALSE)),""))</f>
        <v/>
      </c>
      <c r="X36" s="35"/>
      <c r="Y36" s="39"/>
      <c r="Z36" s="246"/>
      <c r="AA36" s="247"/>
      <c r="AB36" s="29"/>
      <c r="AC36" s="251" t="s">
        <v>47</v>
      </c>
      <c r="AD36" s="252"/>
      <c r="AE36" s="26" t="str">
        <f>IF($AE$28="","",IFERROR(IF(VLOOKUP($AE$28,データ管理!$A:$K,11,FALSE)="","",VLOOKUP($AE$28,データ管理!$A:$K,11,FALSE)),""))</f>
        <v/>
      </c>
      <c r="AF36" s="35"/>
      <c r="AH36" s="246"/>
      <c r="AI36" s="247"/>
      <c r="AJ36" s="29"/>
      <c r="AK36" s="251" t="s">
        <v>47</v>
      </c>
      <c r="AL36" s="252"/>
      <c r="AM36" s="26" t="str">
        <f>IF($AM$28="","",IFERROR(IF(VLOOKUP($AM$28,データ管理!$A:$K,11,FALSE)="","",VLOOKUP($AM$28,データ管理!$A:$K,11,FALSE)),""))</f>
        <v/>
      </c>
    </row>
    <row r="37" spans="10:39" ht="30" customHeight="1">
      <c r="J37" s="257" t="s">
        <v>50</v>
      </c>
      <c r="K37" s="258"/>
      <c r="L37" s="259"/>
      <c r="M37" s="260" t="str">
        <f>IF($O$28="","",IFERROR(IF(VLOOKUP($O$28,データ管理!$A:$K,4,FALSE)="","",VLOOKUP($O$28,データ管理!$A:$K,4,FALSE)),""))</f>
        <v/>
      </c>
      <c r="N37" s="261"/>
      <c r="O37" s="262"/>
      <c r="P37" s="28"/>
      <c r="Q37" s="39"/>
      <c r="R37" s="257" t="s">
        <v>50</v>
      </c>
      <c r="S37" s="258"/>
      <c r="T37" s="259"/>
      <c r="U37" s="260" t="str">
        <f>IF($W$28="","",IFERROR(IF(VLOOKUP($W$28,データ管理!$A:$K,4,FALSE)="","",VLOOKUP($W$28,データ管理!$A:$K,4,FALSE)),""))</f>
        <v/>
      </c>
      <c r="V37" s="261"/>
      <c r="W37" s="262"/>
      <c r="X37" s="28"/>
      <c r="Y37" s="39"/>
      <c r="Z37" s="257" t="s">
        <v>50</v>
      </c>
      <c r="AA37" s="258"/>
      <c r="AB37" s="259"/>
      <c r="AC37" s="260" t="str">
        <f>IF($AE$28="","",IFERROR(IF(VLOOKUP($AE$28,データ管理!$A:$K,4,FALSE)="","",VLOOKUP($AE$28,データ管理!$A:$K,4,FALSE)),""))</f>
        <v/>
      </c>
      <c r="AD37" s="261"/>
      <c r="AE37" s="262"/>
      <c r="AF37" s="28"/>
      <c r="AH37" s="257" t="s">
        <v>50</v>
      </c>
      <c r="AI37" s="258"/>
      <c r="AJ37" s="259"/>
      <c r="AK37" s="260" t="str">
        <f>IF($AM$28="","",IFERROR(IF(VLOOKUP($AM$28,データ管理!$A:$K,4,FALSE)="","",VLOOKUP($AM$28,データ管理!$A:$K,4,FALSE)),""))</f>
        <v/>
      </c>
      <c r="AL37" s="261"/>
      <c r="AM37" s="262"/>
    </row>
    <row r="38" spans="10:39" ht="30" customHeight="1">
      <c r="J38" s="32"/>
      <c r="K38" s="32"/>
      <c r="L38" s="32"/>
      <c r="M38" s="28"/>
      <c r="N38" s="28"/>
      <c r="O38" s="28"/>
      <c r="P38" s="28"/>
      <c r="Q38" s="39"/>
      <c r="R38" s="32"/>
      <c r="S38" s="32"/>
      <c r="T38" s="32"/>
      <c r="U38" s="28"/>
      <c r="V38" s="28"/>
      <c r="W38" s="28"/>
      <c r="X38" s="28"/>
      <c r="Y38" s="39"/>
      <c r="Z38" s="32"/>
      <c r="AA38" s="32"/>
      <c r="AB38" s="32"/>
      <c r="AC38" s="28"/>
      <c r="AD38" s="28"/>
      <c r="AE38" s="28"/>
      <c r="AF38" s="28"/>
      <c r="AH38" s="32"/>
      <c r="AI38" s="32"/>
      <c r="AJ38" s="32"/>
      <c r="AK38" s="28"/>
      <c r="AL38" s="28"/>
      <c r="AM38" s="28"/>
    </row>
    <row r="39" spans="10:39" ht="30" customHeight="1">
      <c r="J39" s="242" t="str">
        <f>IF($O$39="","",IFERROR(IF(VLOOKUP($O$39,データ管理!$A:$K,3,FALSE)="","",VLOOKUP($O$39,データ管理!$A:$K,3,FALSE)),""))</f>
        <v/>
      </c>
      <c r="K39" s="243"/>
      <c r="L39" s="238" t="s">
        <v>35</v>
      </c>
      <c r="M39" s="239"/>
      <c r="N39" s="240"/>
      <c r="O39" s="147"/>
      <c r="P39" s="35"/>
      <c r="Q39" s="35"/>
      <c r="R39" s="242" t="str">
        <f>IF($W$39="","",IFERROR(IF(VLOOKUP($W$39,データ管理!$A:$K,3,FALSE)="","",VLOOKUP($W$39,データ管理!$A:$K,3,FALSE)),""))</f>
        <v/>
      </c>
      <c r="S39" s="243"/>
      <c r="T39" s="238" t="s">
        <v>35</v>
      </c>
      <c r="U39" s="239"/>
      <c r="V39" s="240"/>
      <c r="W39" s="147"/>
      <c r="X39" s="35"/>
      <c r="Y39" s="35"/>
      <c r="Z39" s="242" t="str">
        <f>IF($AE$39="","",IFERROR(IF(VLOOKUP($AE$39,データ管理!$A:$K,3,FALSE)="","",VLOOKUP($AE$39,データ管理!$A:$K,3,FALSE)),""))</f>
        <v/>
      </c>
      <c r="AA39" s="243"/>
      <c r="AB39" s="238" t="s">
        <v>35</v>
      </c>
      <c r="AC39" s="239"/>
      <c r="AD39" s="240"/>
      <c r="AE39" s="147"/>
      <c r="AF39" s="35"/>
      <c r="AH39" s="242" t="str">
        <f>IF($AM$39="","",IFERROR(IF(VLOOKUP($AM$39,データ管理!$A:$K,3,FALSE)="","",VLOOKUP($AM$39,データ管理!$A:$K,3,FALSE)),""))</f>
        <v/>
      </c>
      <c r="AI39" s="243"/>
      <c r="AJ39" s="238" t="s">
        <v>35</v>
      </c>
      <c r="AK39" s="239"/>
      <c r="AL39" s="240"/>
      <c r="AM39" s="147"/>
    </row>
    <row r="40" spans="10:39" ht="30" customHeight="1">
      <c r="J40" s="244"/>
      <c r="K40" s="245"/>
      <c r="L40" s="238" t="s">
        <v>37</v>
      </c>
      <c r="M40" s="239"/>
      <c r="N40" s="240"/>
      <c r="O40" s="26" t="str">
        <f>IF($O$39="","",IFERROR(IF(VLOOKUP($O$39,データ管理!$A:$K,2,FALSE)="","",VLOOKUP($O$39,データ管理!$A:$K,2,FALSE)),""))</f>
        <v/>
      </c>
      <c r="P40" s="35"/>
      <c r="Q40" s="35"/>
      <c r="R40" s="244"/>
      <c r="S40" s="245"/>
      <c r="T40" s="238" t="s">
        <v>37</v>
      </c>
      <c r="U40" s="239"/>
      <c r="V40" s="240"/>
      <c r="W40" s="26" t="str">
        <f>IF($W$39="","",IFERROR(IF(VLOOKUP($W$39,データ管理!$A:$K,2,FALSE)="","",VLOOKUP($W$39,データ管理!$A:$K,2,FALSE)),""))</f>
        <v/>
      </c>
      <c r="X40" s="35"/>
      <c r="Y40" s="248"/>
      <c r="Z40" s="244"/>
      <c r="AA40" s="245"/>
      <c r="AB40" s="238" t="s">
        <v>37</v>
      </c>
      <c r="AC40" s="239"/>
      <c r="AD40" s="240"/>
      <c r="AE40" s="26" t="str">
        <f>IF($AE$39="","",IFERROR(IF(VLOOKUP($AE$39,データ管理!$A:$K,2,FALSE)="","",VLOOKUP($AE$39,データ管理!$A:$K,2,FALSE)),""))</f>
        <v/>
      </c>
      <c r="AF40" s="35"/>
      <c r="AH40" s="244"/>
      <c r="AI40" s="245"/>
      <c r="AJ40" s="238" t="s">
        <v>37</v>
      </c>
      <c r="AK40" s="239"/>
      <c r="AL40" s="240"/>
      <c r="AM40" s="26" t="str">
        <f>IF($AM$39="","",IFERROR(IF(VLOOKUP($AM$39,データ管理!$A:$K,2,FALSE)="","",VLOOKUP($AM$39,データ管理!$A:$K,2,FALSE)),""))</f>
        <v/>
      </c>
    </row>
    <row r="41" spans="10:39" ht="30" customHeight="1">
      <c r="J41" s="244"/>
      <c r="K41" s="245"/>
      <c r="L41" s="230" t="s">
        <v>39</v>
      </c>
      <c r="M41" s="231"/>
      <c r="N41" s="232"/>
      <c r="O41" s="236" t="str">
        <f>IF($O$39="","",IFERROR(IF(VLOOKUP($O$39,データ管理!$A:$K,5,FALSE)="","",VLOOKUP($O$39,データ管理!$A:$K,5,FALSE)),""))</f>
        <v/>
      </c>
      <c r="P41" s="35"/>
      <c r="Q41" s="35"/>
      <c r="R41" s="244"/>
      <c r="S41" s="245"/>
      <c r="T41" s="230" t="s">
        <v>39</v>
      </c>
      <c r="U41" s="231"/>
      <c r="V41" s="232"/>
      <c r="W41" s="236" t="str">
        <f>IF($W$39="","",IFERROR(IF(VLOOKUP($W$39,データ管理!$A:$K,5,FALSE)="","",VLOOKUP($W$39,データ管理!$A:$K,5,FALSE)),""))</f>
        <v/>
      </c>
      <c r="X41" s="35"/>
      <c r="Y41" s="248"/>
      <c r="Z41" s="244"/>
      <c r="AA41" s="245"/>
      <c r="AB41" s="230" t="s">
        <v>39</v>
      </c>
      <c r="AC41" s="231"/>
      <c r="AD41" s="232"/>
      <c r="AE41" s="236" t="str">
        <f>IF($AE$39="","",IFERROR(IF(VLOOKUP($AE$39,データ管理!$A:$K,5,FALSE)="","",VLOOKUP($AE$39,データ管理!$A:$K,5,FALSE)),""))</f>
        <v/>
      </c>
      <c r="AF41" s="35"/>
      <c r="AH41" s="244"/>
      <c r="AI41" s="245"/>
      <c r="AJ41" s="230" t="s">
        <v>39</v>
      </c>
      <c r="AK41" s="231"/>
      <c r="AL41" s="232"/>
      <c r="AM41" s="236" t="str">
        <f>IF($AM$39="","",IFERROR(IF(VLOOKUP($AM$39,データ管理!$A:$K,5,FALSE)="","",VLOOKUP($AM$39,データ管理!$A:$K,5,FALSE)),""))</f>
        <v/>
      </c>
    </row>
    <row r="42" spans="10:39" ht="30" customHeight="1">
      <c r="J42" s="244"/>
      <c r="K42" s="245"/>
      <c r="L42" s="233"/>
      <c r="M42" s="234"/>
      <c r="N42" s="235"/>
      <c r="O42" s="237"/>
      <c r="P42" s="35"/>
      <c r="Q42" s="35"/>
      <c r="R42" s="244"/>
      <c r="S42" s="245"/>
      <c r="T42" s="233"/>
      <c r="U42" s="234"/>
      <c r="V42" s="235"/>
      <c r="W42" s="237"/>
      <c r="X42" s="35"/>
      <c r="Y42" s="248"/>
      <c r="Z42" s="244"/>
      <c r="AA42" s="245"/>
      <c r="AB42" s="233"/>
      <c r="AC42" s="234"/>
      <c r="AD42" s="235"/>
      <c r="AE42" s="237"/>
      <c r="AF42" s="35"/>
      <c r="AH42" s="244"/>
      <c r="AI42" s="245"/>
      <c r="AJ42" s="233"/>
      <c r="AK42" s="234"/>
      <c r="AL42" s="235"/>
      <c r="AM42" s="237"/>
    </row>
    <row r="43" spans="10:39" ht="30" customHeight="1">
      <c r="J43" s="244"/>
      <c r="K43" s="245"/>
      <c r="L43" s="238" t="s">
        <v>42</v>
      </c>
      <c r="M43" s="239"/>
      <c r="N43" s="240"/>
      <c r="O43" s="26" t="str">
        <f>IF($O$39="","",IFERROR(IF(VLOOKUP($O$39,データ管理!$A:$K,7,FALSE)="","",VLOOKUP($O$39,データ管理!$A:$K,7,FALSE)),""))</f>
        <v/>
      </c>
      <c r="P43" s="35"/>
      <c r="Q43" s="35"/>
      <c r="R43" s="244"/>
      <c r="S43" s="245"/>
      <c r="T43" s="238" t="s">
        <v>42</v>
      </c>
      <c r="U43" s="239"/>
      <c r="V43" s="240"/>
      <c r="W43" s="26" t="str">
        <f>IF($W$39="","",IFERROR(IF(VLOOKUP($W$39,データ管理!$A:$K,7,FALSE)="","",VLOOKUP($W$39,データ管理!$A:$K,7,FALSE)),""))</f>
        <v/>
      </c>
      <c r="X43" s="35"/>
      <c r="Y43" s="248"/>
      <c r="Z43" s="244"/>
      <c r="AA43" s="245"/>
      <c r="AB43" s="238" t="s">
        <v>42</v>
      </c>
      <c r="AC43" s="239"/>
      <c r="AD43" s="240"/>
      <c r="AE43" s="26" t="str">
        <f>IF($AE$39="","",IFERROR(IF(VLOOKUP($AE$39,データ管理!$A:$K,7,FALSE)="","",VLOOKUP($AE$39,データ管理!$A:$K,7,FALSE)),""))</f>
        <v/>
      </c>
      <c r="AF43" s="35"/>
      <c r="AH43" s="244"/>
      <c r="AI43" s="245"/>
      <c r="AJ43" s="238" t="s">
        <v>42</v>
      </c>
      <c r="AK43" s="239"/>
      <c r="AL43" s="240"/>
      <c r="AM43" s="26" t="str">
        <f>IF($AM$39="","",IFERROR(IF(VLOOKUP($AM$39,データ管理!$A:$K,7,FALSE)="","",VLOOKUP($AM$39,データ管理!$A:$K,7,FALSE)),""))</f>
        <v/>
      </c>
    </row>
    <row r="44" spans="10:39" ht="30" customHeight="1">
      <c r="J44" s="244"/>
      <c r="K44" s="245"/>
      <c r="L44" s="230" t="s">
        <v>43</v>
      </c>
      <c r="M44" s="239"/>
      <c r="N44" s="240"/>
      <c r="O44" s="26" t="str">
        <f>IF($O$39="","",IFERROR(IF(VLOOKUP($O$39,データ管理!$A:$K,8,FALSE)="","",VLOOKUP($O$39,データ管理!$A:$K,8,FALSE)),""))</f>
        <v/>
      </c>
      <c r="P44" s="35"/>
      <c r="Q44" s="35"/>
      <c r="R44" s="244"/>
      <c r="S44" s="245"/>
      <c r="T44" s="230" t="s">
        <v>43</v>
      </c>
      <c r="U44" s="239"/>
      <c r="V44" s="240"/>
      <c r="W44" s="26" t="str">
        <f>IF($W$39="","",IFERROR(IF(VLOOKUP($W$39,データ管理!$A:$K,8,FALSE)="","",VLOOKUP($W$39,データ管理!$A:$K,8,FALSE)),""))</f>
        <v/>
      </c>
      <c r="X44" s="35"/>
      <c r="Y44" s="248"/>
      <c r="Z44" s="244"/>
      <c r="AA44" s="245"/>
      <c r="AB44" s="230" t="s">
        <v>43</v>
      </c>
      <c r="AC44" s="239"/>
      <c r="AD44" s="240"/>
      <c r="AE44" s="26" t="str">
        <f>IF($AE$39="","",IFERROR(IF(VLOOKUP($AE$39,データ管理!$A:$K,8,FALSE)="","",VLOOKUP($AE$39,データ管理!$A:$K,8,FALSE)),""))</f>
        <v/>
      </c>
      <c r="AF44" s="35"/>
      <c r="AH44" s="244"/>
      <c r="AI44" s="245"/>
      <c r="AJ44" s="230" t="s">
        <v>43</v>
      </c>
      <c r="AK44" s="239"/>
      <c r="AL44" s="240"/>
      <c r="AM44" s="26" t="str">
        <f>IF($AM$39="","",IFERROR(IF(VLOOKUP($AM$39,データ管理!$A:$K,8,FALSE)="","",VLOOKUP($AM$39,データ管理!$A:$K,8,FALSE)),""))</f>
        <v/>
      </c>
    </row>
    <row r="45" spans="10:39" ht="30" customHeight="1">
      <c r="J45" s="244"/>
      <c r="K45" s="245"/>
      <c r="L45" s="29"/>
      <c r="M45" s="251" t="s">
        <v>45</v>
      </c>
      <c r="N45" s="252"/>
      <c r="O45" s="26" t="str">
        <f>IF($O$39="","",IFERROR(IF(VLOOKUP($O$39,データ管理!$A:$K,9,FALSE)="","",VLOOKUP($O$39,データ管理!$A:$K,9,FALSE)),""))</f>
        <v/>
      </c>
      <c r="P45" s="35"/>
      <c r="Q45" s="35"/>
      <c r="R45" s="244"/>
      <c r="S45" s="245"/>
      <c r="T45" s="29"/>
      <c r="U45" s="251" t="s">
        <v>45</v>
      </c>
      <c r="V45" s="252"/>
      <c r="W45" s="26" t="str">
        <f>IF($W$39="","",IFERROR(IF(VLOOKUP($W$39,データ管理!$A:$K,9,FALSE)="","",VLOOKUP($W$39,データ管理!$A:$K,9,FALSE)),""))</f>
        <v/>
      </c>
      <c r="X45" s="35"/>
      <c r="Y45" s="28"/>
      <c r="Z45" s="244"/>
      <c r="AA45" s="245"/>
      <c r="AB45" s="29"/>
      <c r="AC45" s="251" t="s">
        <v>45</v>
      </c>
      <c r="AD45" s="252"/>
      <c r="AE45" s="26" t="str">
        <f>IF($AE$39="","",IFERROR(IF(VLOOKUP($AE$39,データ管理!$A:$K,9,FALSE)="","",VLOOKUP($AE$39,データ管理!$A:$K,9,FALSE)),""))</f>
        <v/>
      </c>
      <c r="AF45" s="35"/>
      <c r="AH45" s="244"/>
      <c r="AI45" s="245"/>
      <c r="AJ45" s="29"/>
      <c r="AK45" s="251" t="s">
        <v>45</v>
      </c>
      <c r="AL45" s="252"/>
      <c r="AM45" s="26" t="str">
        <f>IF($AM$39="","",IFERROR(IF(VLOOKUP($AM$39,データ管理!$A:$K,9,FALSE)="","",VLOOKUP($AM$39,データ管理!$A:$K,9,FALSE)),""))</f>
        <v/>
      </c>
    </row>
    <row r="46" spans="10:39" ht="30" customHeight="1">
      <c r="J46" s="244"/>
      <c r="K46" s="245"/>
      <c r="L46" s="230" t="s">
        <v>46</v>
      </c>
      <c r="M46" s="239"/>
      <c r="N46" s="240"/>
      <c r="O46" s="26" t="str">
        <f>IF($O$39="","",IFERROR(IF(VLOOKUP($O$39,データ管理!$A:$K,10,FALSE)="","",VLOOKUP($O$39,データ管理!$A:$K,10,FALSE)),""))</f>
        <v/>
      </c>
      <c r="P46" s="35"/>
      <c r="Q46" s="35"/>
      <c r="R46" s="244"/>
      <c r="S46" s="245"/>
      <c r="T46" s="230" t="s">
        <v>46</v>
      </c>
      <c r="U46" s="239"/>
      <c r="V46" s="240"/>
      <c r="W46" s="26" t="str">
        <f>IF($W$39="","",IFERROR(IF(VLOOKUP($W$39,データ管理!$A:$K,10,FALSE)="","",VLOOKUP($W$39,データ管理!$A:$K,10,FALSE)),""))</f>
        <v/>
      </c>
      <c r="X46" s="35"/>
      <c r="Y46" s="35"/>
      <c r="Z46" s="244"/>
      <c r="AA46" s="245"/>
      <c r="AB46" s="230" t="s">
        <v>46</v>
      </c>
      <c r="AC46" s="239"/>
      <c r="AD46" s="240"/>
      <c r="AE46" s="26" t="str">
        <f>IF($AE$39="","",IFERROR(IF(VLOOKUP($AE$39,データ管理!$A:$K,10,FALSE)="","",VLOOKUP($AE$39,データ管理!$A:$K,10,FALSE)),""))</f>
        <v/>
      </c>
      <c r="AF46" s="35"/>
      <c r="AH46" s="244"/>
      <c r="AI46" s="245"/>
      <c r="AJ46" s="230" t="s">
        <v>46</v>
      </c>
      <c r="AK46" s="239"/>
      <c r="AL46" s="240"/>
      <c r="AM46" s="26" t="str">
        <f>IF($AM$39="","",IFERROR(IF(VLOOKUP($AM$39,データ管理!$A:$K,10,FALSE)="","",VLOOKUP($AM$39,データ管理!$A:$K,10,FALSE)),""))</f>
        <v/>
      </c>
    </row>
    <row r="47" spans="10:39" ht="30" customHeight="1">
      <c r="J47" s="246"/>
      <c r="K47" s="247"/>
      <c r="L47" s="29"/>
      <c r="M47" s="251" t="s">
        <v>47</v>
      </c>
      <c r="N47" s="252"/>
      <c r="O47" s="26" t="str">
        <f>IF($O$39="","",IFERROR(IF(VLOOKUP($O$39,データ管理!$A:$K,11,FALSE)="","",VLOOKUP($O$39,データ管理!$A:$K,11,FALSE)),""))</f>
        <v/>
      </c>
      <c r="P47" s="35"/>
      <c r="Q47" s="35"/>
      <c r="R47" s="246"/>
      <c r="S47" s="247"/>
      <c r="T47" s="29"/>
      <c r="U47" s="251" t="s">
        <v>47</v>
      </c>
      <c r="V47" s="252"/>
      <c r="W47" s="26" t="str">
        <f>IF($W$39="","",IFERROR(IF(VLOOKUP($W$39,データ管理!$A:$K,11,FALSE)="","",VLOOKUP($W$39,データ管理!$A:$K,11,FALSE)),""))</f>
        <v/>
      </c>
      <c r="X47" s="35"/>
      <c r="Y47" s="39"/>
      <c r="Z47" s="246"/>
      <c r="AA47" s="247"/>
      <c r="AB47" s="29"/>
      <c r="AC47" s="251" t="s">
        <v>47</v>
      </c>
      <c r="AD47" s="252"/>
      <c r="AE47" s="26" t="str">
        <f>IF($AE$39="","",IFERROR(IF(VLOOKUP($AE$39,データ管理!$A:$K,11,FALSE)="","",VLOOKUP($AE$39,データ管理!$A:$K,11,FALSE)),""))</f>
        <v/>
      </c>
      <c r="AF47" s="35"/>
      <c r="AH47" s="246"/>
      <c r="AI47" s="247"/>
      <c r="AJ47" s="29"/>
      <c r="AK47" s="251" t="s">
        <v>47</v>
      </c>
      <c r="AL47" s="252"/>
      <c r="AM47" s="26" t="str">
        <f>IF($AM$39="","",IFERROR(IF(VLOOKUP($AM$39,データ管理!$A:$K,11,FALSE)="","",VLOOKUP($AM$39,データ管理!$A:$K,11,FALSE)),""))</f>
        <v/>
      </c>
    </row>
    <row r="48" spans="10:39" ht="30" customHeight="1">
      <c r="J48" s="257" t="s">
        <v>50</v>
      </c>
      <c r="K48" s="258"/>
      <c r="L48" s="259"/>
      <c r="M48" s="260" t="str">
        <f>IF($O$39="","",IFERROR(IF(VLOOKUP($O$39,データ管理!$A:$K,4,FALSE)="","",VLOOKUP($O$39,データ管理!$A:$K,4,FALSE)),""))</f>
        <v/>
      </c>
      <c r="N48" s="261"/>
      <c r="O48" s="262"/>
      <c r="P48" s="28"/>
      <c r="Q48" s="39"/>
      <c r="R48" s="257" t="s">
        <v>50</v>
      </c>
      <c r="S48" s="258"/>
      <c r="T48" s="259"/>
      <c r="U48" s="260" t="str">
        <f>IF($W$39="","",IFERROR(IF(VLOOKUP($W$39,データ管理!$A:$K,4,FALSE)="","",VLOOKUP($W$39,データ管理!$A:$K,4,FALSE)),""))</f>
        <v/>
      </c>
      <c r="V48" s="261"/>
      <c r="W48" s="262"/>
      <c r="X48" s="28"/>
      <c r="Y48" s="39"/>
      <c r="Z48" s="257" t="s">
        <v>50</v>
      </c>
      <c r="AA48" s="258"/>
      <c r="AB48" s="259"/>
      <c r="AC48" s="260" t="str">
        <f>IF($AE$39="","",IFERROR(IF(VLOOKUP($AE$39,データ管理!$A:$K,4,FALSE)="","",VLOOKUP($AE$39,データ管理!$A:$K,4,FALSE)),""))</f>
        <v/>
      </c>
      <c r="AD48" s="261"/>
      <c r="AE48" s="262"/>
      <c r="AF48" s="28"/>
      <c r="AH48" s="257" t="s">
        <v>50</v>
      </c>
      <c r="AI48" s="258"/>
      <c r="AJ48" s="259"/>
      <c r="AK48" s="260" t="str">
        <f>IF($AM$39="","",IFERROR(IF(VLOOKUP($AM$39,データ管理!$A:$K,4,FALSE)="","",VLOOKUP($AM$39,データ管理!$A:$K,4,FALSE)),""))</f>
        <v/>
      </c>
      <c r="AL48" s="261"/>
      <c r="AM48" s="262"/>
    </row>
  </sheetData>
  <mergeCells count="225">
    <mergeCell ref="J39:K47"/>
    <mergeCell ref="R39:S47"/>
    <mergeCell ref="Z39:AA47"/>
    <mergeCell ref="J17:K25"/>
    <mergeCell ref="T19:V20"/>
    <mergeCell ref="W19:W20"/>
    <mergeCell ref="T30:V31"/>
    <mergeCell ref="W30:W31"/>
    <mergeCell ref="T41:V42"/>
    <mergeCell ref="W41:W42"/>
    <mergeCell ref="L44:N44"/>
    <mergeCell ref="T44:V44"/>
    <mergeCell ref="M45:N45"/>
    <mergeCell ref="U45:V45"/>
    <mergeCell ref="L43:N43"/>
    <mergeCell ref="T43:V43"/>
    <mergeCell ref="L41:N42"/>
    <mergeCell ref="AJ44:AL44"/>
    <mergeCell ref="AC45:AD45"/>
    <mergeCell ref="AK45:AL45"/>
    <mergeCell ref="AB43:AD43"/>
    <mergeCell ref="AJ43:AL43"/>
    <mergeCell ref="AH26:AJ26"/>
    <mergeCell ref="AK26:AM26"/>
    <mergeCell ref="AJ17:AL17"/>
    <mergeCell ref="R17:S25"/>
    <mergeCell ref="Z17:AA25"/>
    <mergeCell ref="AH17:AI25"/>
    <mergeCell ref="R28:S36"/>
    <mergeCell ref="Z28:AA36"/>
    <mergeCell ref="AH28:AI36"/>
    <mergeCell ref="AM8:AM9"/>
    <mergeCell ref="AJ19:AL20"/>
    <mergeCell ref="AM19:AM20"/>
    <mergeCell ref="AJ30:AL31"/>
    <mergeCell ref="AM30:AM31"/>
    <mergeCell ref="AE8:AE9"/>
    <mergeCell ref="AB19:AD20"/>
    <mergeCell ref="AE19:AE20"/>
    <mergeCell ref="AB30:AD31"/>
    <mergeCell ref="AE30:AE31"/>
    <mergeCell ref="C20:D20"/>
    <mergeCell ref="L8:N9"/>
    <mergeCell ref="O8:O9"/>
    <mergeCell ref="L19:N20"/>
    <mergeCell ref="O19:O20"/>
    <mergeCell ref="L30:N31"/>
    <mergeCell ref="O30:O31"/>
    <mergeCell ref="C11:D11"/>
    <mergeCell ref="C12:D12"/>
    <mergeCell ref="C13:D13"/>
    <mergeCell ref="C15:D15"/>
    <mergeCell ref="C16:D16"/>
    <mergeCell ref="C19:D19"/>
    <mergeCell ref="L28:N28"/>
    <mergeCell ref="L24:N24"/>
    <mergeCell ref="L18:N18"/>
    <mergeCell ref="M14:N14"/>
    <mergeCell ref="J28:K36"/>
    <mergeCell ref="AH48:AJ48"/>
    <mergeCell ref="AK48:AM48"/>
    <mergeCell ref="A19:B20"/>
    <mergeCell ref="C3:G3"/>
    <mergeCell ref="C4:G4"/>
    <mergeCell ref="C6:D6"/>
    <mergeCell ref="C7:D7"/>
    <mergeCell ref="C8:D8"/>
    <mergeCell ref="C9:D9"/>
    <mergeCell ref="C10:D10"/>
    <mergeCell ref="J48:L48"/>
    <mergeCell ref="M48:O48"/>
    <mergeCell ref="R48:T48"/>
    <mergeCell ref="U48:W48"/>
    <mergeCell ref="Z48:AB48"/>
    <mergeCell ref="AC48:AE48"/>
    <mergeCell ref="L46:N46"/>
    <mergeCell ref="T46:V46"/>
    <mergeCell ref="AB46:AD46"/>
    <mergeCell ref="AJ46:AL46"/>
    <mergeCell ref="M47:N47"/>
    <mergeCell ref="U47:V47"/>
    <mergeCell ref="AC47:AD47"/>
    <mergeCell ref="AK47:AL47"/>
    <mergeCell ref="O41:O42"/>
    <mergeCell ref="AJ41:AL42"/>
    <mergeCell ref="L40:N40"/>
    <mergeCell ref="T40:V40"/>
    <mergeCell ref="Y40:Y44"/>
    <mergeCell ref="AB40:AD40"/>
    <mergeCell ref="AJ40:AL40"/>
    <mergeCell ref="AH37:AJ37"/>
    <mergeCell ref="AK37:AM37"/>
    <mergeCell ref="L39:N39"/>
    <mergeCell ref="T39:V39"/>
    <mergeCell ref="AB39:AD39"/>
    <mergeCell ref="AJ39:AL39"/>
    <mergeCell ref="J37:L37"/>
    <mergeCell ref="M37:O37"/>
    <mergeCell ref="R37:T37"/>
    <mergeCell ref="U37:W37"/>
    <mergeCell ref="Z37:AB37"/>
    <mergeCell ref="AC37:AE37"/>
    <mergeCell ref="AM41:AM42"/>
    <mergeCell ref="AB41:AD42"/>
    <mergeCell ref="AE41:AE42"/>
    <mergeCell ref="AH39:AI47"/>
    <mergeCell ref="AB44:AD44"/>
    <mergeCell ref="L35:N35"/>
    <mergeCell ref="T35:V35"/>
    <mergeCell ref="AB35:AD35"/>
    <mergeCell ref="AJ35:AL35"/>
    <mergeCell ref="M36:N36"/>
    <mergeCell ref="U36:V36"/>
    <mergeCell ref="AC36:AD36"/>
    <mergeCell ref="AK36:AL36"/>
    <mergeCell ref="L33:N33"/>
    <mergeCell ref="T33:V33"/>
    <mergeCell ref="AB33:AD33"/>
    <mergeCell ref="AJ33:AL33"/>
    <mergeCell ref="M34:N34"/>
    <mergeCell ref="U34:V34"/>
    <mergeCell ref="AC34:AD34"/>
    <mergeCell ref="AK34:AL34"/>
    <mergeCell ref="L32:N32"/>
    <mergeCell ref="T32:V32"/>
    <mergeCell ref="AB32:AD32"/>
    <mergeCell ref="AJ32:AL32"/>
    <mergeCell ref="L29:N29"/>
    <mergeCell ref="T29:V29"/>
    <mergeCell ref="Y29:Y33"/>
    <mergeCell ref="AB29:AD29"/>
    <mergeCell ref="AJ29:AL29"/>
    <mergeCell ref="T28:V28"/>
    <mergeCell ref="AB28:AD28"/>
    <mergeCell ref="AJ28:AL28"/>
    <mergeCell ref="J26:L26"/>
    <mergeCell ref="M26:O26"/>
    <mergeCell ref="R26:T26"/>
    <mergeCell ref="U26:W26"/>
    <mergeCell ref="Z26:AB26"/>
    <mergeCell ref="AC26:AE26"/>
    <mergeCell ref="T24:V24"/>
    <mergeCell ref="AB24:AD24"/>
    <mergeCell ref="AJ24:AL24"/>
    <mergeCell ref="M25:N25"/>
    <mergeCell ref="U25:V25"/>
    <mergeCell ref="AC25:AD25"/>
    <mergeCell ref="AK25:AL25"/>
    <mergeCell ref="T22:V22"/>
    <mergeCell ref="AB22:AD22"/>
    <mergeCell ref="AJ22:AL22"/>
    <mergeCell ref="M23:N23"/>
    <mergeCell ref="U23:V23"/>
    <mergeCell ref="AC23:AD23"/>
    <mergeCell ref="AK23:AL23"/>
    <mergeCell ref="Y20:Y24"/>
    <mergeCell ref="L21:N21"/>
    <mergeCell ref="T21:V21"/>
    <mergeCell ref="AB21:AD21"/>
    <mergeCell ref="AJ21:AL21"/>
    <mergeCell ref="L22:N22"/>
    <mergeCell ref="T18:V18"/>
    <mergeCell ref="AB18:AD18"/>
    <mergeCell ref="AJ18:AL18"/>
    <mergeCell ref="AC15:AE15"/>
    <mergeCell ref="AH15:AJ15"/>
    <mergeCell ref="AK15:AM15"/>
    <mergeCell ref="L17:N17"/>
    <mergeCell ref="T17:V17"/>
    <mergeCell ref="AB17:AD17"/>
    <mergeCell ref="Z6:AA14"/>
    <mergeCell ref="AH6:AI14"/>
    <mergeCell ref="A12:B12"/>
    <mergeCell ref="M12:N12"/>
    <mergeCell ref="U12:V12"/>
    <mergeCell ref="AC12:AD12"/>
    <mergeCell ref="AK12:AL12"/>
    <mergeCell ref="L13:N13"/>
    <mergeCell ref="T13:V13"/>
    <mergeCell ref="Y13:Y17"/>
    <mergeCell ref="AB13:AD13"/>
    <mergeCell ref="AJ13:AL13"/>
    <mergeCell ref="U14:V14"/>
    <mergeCell ref="AC14:AD14"/>
    <mergeCell ref="AK14:AL14"/>
    <mergeCell ref="A15:B16"/>
    <mergeCell ref="J15:L15"/>
    <mergeCell ref="M15:O15"/>
    <mergeCell ref="R15:T15"/>
    <mergeCell ref="U15:W15"/>
    <mergeCell ref="Z15:AB15"/>
    <mergeCell ref="AJ8:AL9"/>
    <mergeCell ref="AB8:AD9"/>
    <mergeCell ref="AB6:AD6"/>
    <mergeCell ref="AJ6:AL6"/>
    <mergeCell ref="A7:B7"/>
    <mergeCell ref="L7:N7"/>
    <mergeCell ref="T7:V7"/>
    <mergeCell ref="AB7:AD7"/>
    <mergeCell ref="AJ7:AL7"/>
    <mergeCell ref="A8:B8"/>
    <mergeCell ref="A6:B6"/>
    <mergeCell ref="J6:K14"/>
    <mergeCell ref="L6:N6"/>
    <mergeCell ref="T6:V6"/>
    <mergeCell ref="Y6:Y10"/>
    <mergeCell ref="A10:B10"/>
    <mergeCell ref="L10:N10"/>
    <mergeCell ref="T10:V10"/>
    <mergeCell ref="AB10:AD10"/>
    <mergeCell ref="AJ10:AL10"/>
    <mergeCell ref="L11:N11"/>
    <mergeCell ref="T11:V11"/>
    <mergeCell ref="AB11:AD11"/>
    <mergeCell ref="AJ11:AL11"/>
    <mergeCell ref="R6:S14"/>
    <mergeCell ref="J1:W1"/>
    <mergeCell ref="A3:B3"/>
    <mergeCell ref="K3:L4"/>
    <mergeCell ref="M3:R3"/>
    <mergeCell ref="A4:B4"/>
    <mergeCell ref="M4:R4"/>
    <mergeCell ref="A9:B9"/>
    <mergeCell ref="T8:V9"/>
    <mergeCell ref="W8:W9"/>
  </mergeCells>
  <phoneticPr fontId="3"/>
  <pageMargins left="1.2" right="1.2" top="0.75" bottom="0.75" header="0.3" footer="0.3"/>
  <pageSetup paperSize="8" scale="50" orientation="landscape" blackAndWhite="1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はじめに・利用規約</vt:lpstr>
      <vt:lpstr>データ管理</vt:lpstr>
      <vt:lpstr>施工体系図（一覧）</vt:lpstr>
      <vt:lpstr>施工体系図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Maiko Arimoto</dc:creator>
  <cp:lastModifiedBy>佳祐 加藤</cp:lastModifiedBy>
  <cp:lastPrinted>2025-10-15T23:05:40Z</cp:lastPrinted>
  <dcterms:created xsi:type="dcterms:W3CDTF">2025-10-12T23:59:39Z</dcterms:created>
  <dcterms:modified xsi:type="dcterms:W3CDTF">2025-11-11T11:08:27Z</dcterms:modified>
</cp:coreProperties>
</file>